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04_Payment_Dates_Interest_Penalties/"/>
    </mc:Choice>
  </mc:AlternateContent>
  <xr:revisionPtr revIDLastSave="0" documentId="13_ncr:1_{987EEE4B-0F71-EB49-9461-EE76F1F66438}" xr6:coauthVersionLast="47" xr6:coauthVersionMax="47" xr10:uidLastSave="{00000000-0000-0000-0000-000000000000}"/>
  <bookViews>
    <workbookView xWindow="0" yWindow="660" windowWidth="34560" windowHeight="20200" activeTab="3" xr2:uid="{00000000-000D-0000-FFFF-FFFF00000000}"/>
  </bookViews>
  <sheets>
    <sheet name="Start Here" sheetId="1" r:id="rId1"/>
    <sheet name="Instructions" sheetId="2" r:id="rId2"/>
    <sheet name="Scenario A - Payments" sheetId="3" r:id="rId3"/>
    <sheet name="Scenario B - Interest" sheetId="4" r:id="rId4"/>
    <sheet name="Answers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D24" i="4"/>
  <c r="D23" i="4"/>
  <c r="D22" i="4"/>
  <c r="D21" i="4"/>
  <c r="D20" i="4"/>
  <c r="D19" i="4"/>
  <c r="D18" i="4"/>
  <c r="D17" i="4"/>
  <c r="D16" i="4"/>
  <c r="D15" i="4"/>
  <c r="D14" i="4"/>
  <c r="D18" i="3"/>
  <c r="D17" i="3"/>
  <c r="D16" i="3"/>
  <c r="D15" i="3"/>
  <c r="D14" i="3"/>
  <c r="D13" i="3"/>
  <c r="D12" i="3"/>
  <c r="D11" i="3"/>
</calcChain>
</file>

<file path=xl/sharedStrings.xml><?xml version="1.0" encoding="utf-8"?>
<sst xmlns="http://schemas.openxmlformats.org/spreadsheetml/2006/main" count="136" uniqueCount="87">
  <si>
    <t>Work through the tabs below in order. Start with Instructions, then complete Scenario A, then Scenario B.</t>
  </si>
  <si>
    <t>1. Instructions</t>
  </si>
  <si>
    <t>2. Scenario A</t>
  </si>
  <si>
    <t>3. Scenario B</t>
  </si>
  <si>
    <t>How the template works and the key payment rules</t>
  </si>
  <si>
    <t>Payments and due dates</t>
  </si>
  <si>
    <t>Interest calculations</t>
  </si>
  <si>
    <t>Then check your answers automatically: correct entries turn green, entries needing another look turn red, with a hint alongside.</t>
  </si>
  <si>
    <t>Need help with your own return? Contact Zazentax at zazentax.com/contact</t>
  </si>
  <si>
    <t>ZAZENTAX Practice Template – Subject 04</t>
  </si>
  <si>
    <t>Payment Dates, Payments on Account, Interest and Penalties</t>
  </si>
  <si>
    <t>HOW TO USE</t>
  </si>
  <si>
    <t>1. Yellow cells are where you enter your answers.</t>
  </si>
  <si>
    <t>2. Green = correct. Red = incorrect.</t>
  </si>
  <si>
    <t>3. Amber hint cells appear automatically when your answer is wrong.</t>
  </si>
  <si>
    <t>4. Scenario A tests your understanding of the payment structure (what is owed and when).</t>
  </si>
  <si>
    <t>5. Scenario B tests interest and late payment penalty calculations.</t>
  </si>
  <si>
    <t>KEY RULES:</t>
  </si>
  <si>
    <t xml:space="preserve">  Payments on account (POA) = 50% x (prior year income tax minus tax collected at source). Two per year.</t>
  </si>
  <si>
    <t xml:space="preserve">  POA due dates: 31 January (during year) and 31 July (after year starts).</t>
  </si>
  <si>
    <t xml:space="preserve">  Balancing payment = total tax liability minus total POA paid. Due 31 January after year end.</t>
  </si>
  <si>
    <t xml:space="preserve">  On 31 January: you pay BOTH the balancing payment for last year AND the first POA for the current year.</t>
  </si>
  <si>
    <t xml:space="preserve">  No POA required if prior year income tax due &lt; £1,000 OR more than 80% collected at source.</t>
  </si>
  <si>
    <t xml:space="preserve">  Interest = amount x days/365 x 6.5% (runs from due date to payment date).</t>
  </si>
  <si>
    <t xml:space="preserve">  Late payment penalty: 5% if &gt;30 days late. A further 5% if still unpaid &gt;5 months after first penalty.</t>
  </si>
  <si>
    <t xml:space="preserve">  A third 5% if still unpaid &gt;11 months after first penalty. POA paid late: interest only, no penalty.</t>
  </si>
  <si>
    <t>Scenario A: Nina – What to Pay on 31 January 2025</t>
  </si>
  <si>
    <t>SCENARIO FACTS</t>
  </si>
  <si>
    <t>Nina is self-employed. She has both employment income and trading income.</t>
  </si>
  <si>
    <t>2022/23 (prior year): Income tax liability £17,000. Tax deducted via PAYE: £11,000.</t>
  </si>
  <si>
    <t>2023/24 (current year): Income tax liability £21,000. CGT on share disposal: £3,800. Tax deducted via PAYE: £13,000.</t>
  </si>
  <si>
    <t>Nina's payments on account for 2023/24 were based on the prior year and were paid in full on time.</t>
  </si>
  <si>
    <t>Calculate what Nina owes on 31 January 2025.</t>
  </si>
  <si>
    <t>Question</t>
  </si>
  <si>
    <t>Your Answer (£)</t>
  </si>
  <si>
    <t>Correct Answer</t>
  </si>
  <si>
    <t>Hint / Explanation</t>
  </si>
  <si>
    <t>Q1: What is the prior year (2022/23) income tax due after deducting PAYE?</t>
  </si>
  <si>
    <t>6,000</t>
  </si>
  <si>
    <t>Q2: What is the amount of EACH payment on account for 2023/24?</t>
  </si>
  <si>
    <t>3,000</t>
  </si>
  <si>
    <t>Q3: What is the total POA paid for 2023/24 (both payments combined)?</t>
  </si>
  <si>
    <t>Q4: What is Nina's total tax liability for 2023/24 (income tax + CGT after PAYE)?</t>
  </si>
  <si>
    <t>11,800</t>
  </si>
  <si>
    <t>Q5: What is the 2023/24 balancing payment due 31 Jan 2025?</t>
  </si>
  <si>
    <t>5,800</t>
  </si>
  <si>
    <t>Q6: What is the basis for the first 2024/25 POA (prior year income tax due)?</t>
  </si>
  <si>
    <t>8,000</t>
  </si>
  <si>
    <t>Q7: What is the first payment on account for 2024/25?</t>
  </si>
  <si>
    <t>4,000</t>
  </si>
  <si>
    <t>Q8: What is the TOTAL amount Nina pays on 31 January 2025?</t>
  </si>
  <si>
    <t>9,800</t>
  </si>
  <si>
    <t>All answers in £ as numbers only (e.g. enter 6000 not £6,000). Commas will format automatically if cell format is set.</t>
  </si>
  <si>
    <t>Scenario B: Tom – Late Payments, Interest and Penalties</t>
  </si>
  <si>
    <t>Tom is self-employed. His prior year (2022/23) income tax due (after source deductions) was £8,000.</t>
  </si>
  <si>
    <t>His total tax due for 2023/24 was £12,000.</t>
  </si>
  <si>
    <t>Payments on account for 2023/24 were £4,000 each.</t>
  </si>
  <si>
    <t>First POA (due 31 Jan 2024): Tom paid £4,000 on 20 March 2024  [49 days late].</t>
  </si>
  <si>
    <t>Second POA (due 31 Jul 2024): Tom paid £4,000 on 28 July 2024  [on time].</t>
  </si>
  <si>
    <t>Balancing payment (due 31 Jan 2025): Tom paid £4,000 on 30 September 2025  [242 days late].</t>
  </si>
  <si>
    <t>Interest rate: 6.5% per annum. Calculate interest and penalties to the nearest pound.</t>
  </si>
  <si>
    <t>Q1: What is the balancing payment for 2023/24?</t>
  </si>
  <si>
    <t>Q2: Interest on first POA: £4,000 x 49/365 x 6.5%. Answer to nearest £.</t>
  </si>
  <si>
    <t>35</t>
  </si>
  <si>
    <t>Q3: Interest on second POA (paid on time)?</t>
  </si>
  <si>
    <t>Nil</t>
  </si>
  <si>
    <t>Q4: Interest on balancing payment: £4,000 x 242/365 x 6.5%. To nearest £.</t>
  </si>
  <si>
    <t>172</t>
  </si>
  <si>
    <t>Q5: Was the balancing payment more than 30 days late? (Yes/No)</t>
  </si>
  <si>
    <t>Yes</t>
  </si>
  <si>
    <t>Q6: What is the first late payment penalty on the balancing payment?</t>
  </si>
  <si>
    <t>200</t>
  </si>
  <si>
    <t>Q7: Was tax still unpaid more than 5 months after the first penalty? (Yes/No)</t>
  </si>
  <si>
    <t>Q8: What is the second late payment penalty?</t>
  </si>
  <si>
    <t>Q9: Was tax still unpaid more than 11 months after the first penalty? (Yes/No)</t>
  </si>
  <si>
    <t>No</t>
  </si>
  <si>
    <t>Q10: What are the total interest charges (Q2 + Q3 + Q4)?</t>
  </si>
  <si>
    <t>207</t>
  </si>
  <si>
    <t>Q11: What are the total penalties (Q6 + Q8)?</t>
  </si>
  <si>
    <t>400</t>
  </si>
  <si>
    <t>Q12: What is the total of interest and penalties combined?</t>
  </si>
  <si>
    <t>607</t>
  </si>
  <si>
    <t>For Yes/No questions enter exactly: Yes or No (capital first letter). For amounts enter numbers only.</t>
  </si>
  <si>
    <t>Answer Key – Subject 04</t>
  </si>
  <si>
    <t>Scenario A – Nina</t>
  </si>
  <si>
    <t>Scenario B – Tom</t>
  </si>
  <si>
    <t>Subject : Payment Dates, Interest and Penalties, Practice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</si>
</sst>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2"/>
      <color rgb="FF101828"/>
      <name val="Manrope"/>
    </font>
    <font>
      <b/>
      <sz val="11"/>
      <color rgb="FFFFFFFF"/>
      <name val="Manrope"/>
    </font>
    <font>
      <sz val="11"/>
      <color theme="1"/>
      <name val="Manrope"/>
    </font>
    <font>
      <b/>
      <sz val="11"/>
      <color rgb="FF164C63"/>
      <name val="Manrope"/>
    </font>
    <font>
      <sz val="10"/>
      <color rgb="FF344054"/>
      <name val="Manrope"/>
    </font>
    <font>
      <b/>
      <sz val="10"/>
      <color rgb="FF344054"/>
      <name val="Manrope"/>
    </font>
    <font>
      <b/>
      <sz val="10"/>
      <color rgb="FF0E7090"/>
      <name val="Manrope"/>
    </font>
    <font>
      <b/>
      <sz val="9"/>
      <color rgb="FF101828"/>
      <name val="Manrope"/>
    </font>
    <font>
      <sz val="10"/>
      <color rgb="FFFFFFFF"/>
      <name val="Manrope"/>
    </font>
    <font>
      <sz val="9"/>
      <color rgb="FF164C63"/>
      <name val="Manrope"/>
    </font>
    <font>
      <i/>
      <sz val="9"/>
      <color rgb="FF0E7090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sz val="10"/>
      <color rgb="FF0E7090"/>
      <name val="Manrope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E7090"/>
        <bgColor rgb="FF0E7090"/>
      </patternFill>
    </fill>
    <fill>
      <patternFill patternType="solid">
        <fgColor rgb="FFFFF9C4"/>
        <bgColor rgb="FFFFF9C4"/>
      </patternFill>
    </fill>
    <fill>
      <patternFill patternType="solid">
        <fgColor rgb="FFFEDF89"/>
        <bgColor rgb="FFFEDF89"/>
      </patternFill>
    </fill>
    <fill>
      <patternFill patternType="solid">
        <fgColor rgb="FFF2F4F7"/>
        <bgColor rgb="FFF2F4F7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4" fillId="4" borderId="0" xfId="0" applyFont="1" applyFill="1"/>
    <xf numFmtId="0" fontId="15" fillId="7" borderId="0" xfId="0" applyFont="1" applyFill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2" xfId="0" applyFont="1" applyBorder="1"/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6" borderId="0" xfId="0" applyFont="1" applyFill="1" applyAlignment="1">
      <alignment vertical="center" wrapText="1"/>
    </xf>
    <xf numFmtId="0" fontId="16" fillId="0" borderId="0" xfId="0" applyFont="1"/>
    <xf numFmtId="0" fontId="0" fillId="0" borderId="0" xfId="0"/>
    <xf numFmtId="0" fontId="13" fillId="0" borderId="0" xfId="0" applyFont="1"/>
    <xf numFmtId="0" fontId="12" fillId="0" borderId="0" xfId="0" applyFont="1"/>
    <xf numFmtId="0" fontId="17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/>
    <xf numFmtId="0" fontId="11" fillId="0" borderId="0" xfId="0" applyFont="1" applyAlignment="1">
      <alignment wrapText="1"/>
    </xf>
  </cellXfs>
  <cellStyles count="1">
    <cellStyle name="Normal" xfId="0" builtinId="0"/>
  </cellStyles>
  <dxfs count="4"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H17"/>
  <sheetViews>
    <sheetView showGridLines="0" workbookViewId="0">
      <selection activeCell="B5" sqref="B5:H5"/>
    </sheetView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6" customWidth="1"/>
    <col min="8" max="8" width="34" customWidth="1"/>
    <col min="9" max="9" width="3" customWidth="1"/>
  </cols>
  <sheetData>
    <row r="5" spans="2:8" ht="21">
      <c r="B5" s="18" t="s">
        <v>86</v>
      </c>
      <c r="C5" s="16"/>
      <c r="D5" s="16"/>
      <c r="E5" s="16"/>
      <c r="F5" s="16"/>
      <c r="G5" s="16"/>
      <c r="H5" s="16"/>
    </row>
    <row r="6" spans="2:8">
      <c r="B6" s="17" t="s">
        <v>0</v>
      </c>
      <c r="C6" s="16"/>
      <c r="D6" s="16"/>
      <c r="E6" s="16"/>
      <c r="F6" s="16"/>
      <c r="G6" s="16"/>
      <c r="H6" s="16"/>
    </row>
    <row r="9" spans="2:8" ht="34" customHeight="1">
      <c r="B9" s="1" t="s">
        <v>1</v>
      </c>
      <c r="D9" s="1" t="s">
        <v>2</v>
      </c>
      <c r="F9" s="1" t="s">
        <v>3</v>
      </c>
    </row>
    <row r="10" spans="2:8" ht="46" customHeight="1">
      <c r="B10" s="2" t="s">
        <v>4</v>
      </c>
      <c r="D10" s="2" t="s">
        <v>5</v>
      </c>
      <c r="F10" s="2" t="s">
        <v>6</v>
      </c>
    </row>
    <row r="14" spans="2:8">
      <c r="B14" s="15" t="s">
        <v>7</v>
      </c>
      <c r="C14" s="16"/>
      <c r="D14" s="16"/>
      <c r="E14" s="16"/>
      <c r="F14" s="16"/>
      <c r="G14" s="16"/>
      <c r="H14" s="16"/>
    </row>
    <row r="17" spans="2:8">
      <c r="B17" s="19" t="s">
        <v>8</v>
      </c>
      <c r="C17" s="16"/>
      <c r="D17" s="16"/>
      <c r="E17" s="16"/>
      <c r="F17" s="16"/>
      <c r="G17" s="16"/>
      <c r="H17" s="16"/>
    </row>
  </sheetData>
  <mergeCells count="4">
    <mergeCell ref="B14:H14"/>
    <mergeCell ref="B6:H6"/>
    <mergeCell ref="B5:H5"/>
    <mergeCell ref="B17:H17"/>
  </mergeCells>
  <hyperlinks>
    <hyperlink ref="B9" location="'Instructions'!A1" display="1. Instructions" xr:uid="{00000000-0004-0000-0000-000000000000}"/>
    <hyperlink ref="D9" location="'Scenario A - Payments'!A1" display="2. Scenario A" xr:uid="{00000000-0004-0000-0000-000001000000}"/>
    <hyperlink ref="F9" location="'Scenario B - Interest'!A1" display="3. Scenario B" xr:uid="{00000000-0004-0000-0000-000002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F19"/>
  <sheetViews>
    <sheetView workbookViewId="0"/>
  </sheetViews>
  <sheetFormatPr baseColWidth="10" defaultColWidth="8.83203125" defaultRowHeight="15"/>
  <cols>
    <col min="1" max="1" width="85" customWidth="1"/>
  </cols>
  <sheetData>
    <row r="1" spans="1:6" ht="26" customHeight="1">
      <c r="A1" s="21" t="s">
        <v>9</v>
      </c>
    </row>
    <row r="2" spans="1:6" ht="26" customHeight="1">
      <c r="A2" s="20" t="s">
        <v>10</v>
      </c>
      <c r="B2" s="3"/>
      <c r="C2" s="3"/>
      <c r="D2" s="3"/>
      <c r="E2" s="3"/>
      <c r="F2" s="3"/>
    </row>
    <row r="3" spans="1:6">
      <c r="A3" s="4"/>
    </row>
    <row r="4" spans="1:6">
      <c r="A4" s="5" t="s">
        <v>11</v>
      </c>
    </row>
    <row r="5" spans="1:6">
      <c r="A5" s="6" t="s">
        <v>12</v>
      </c>
    </row>
    <row r="6" spans="1:6">
      <c r="A6" s="6" t="s">
        <v>13</v>
      </c>
    </row>
    <row r="7" spans="1:6">
      <c r="A7" s="6" t="s">
        <v>14</v>
      </c>
    </row>
    <row r="8" spans="1:6">
      <c r="A8" s="6" t="s">
        <v>15</v>
      </c>
    </row>
    <row r="9" spans="1:6">
      <c r="A9" s="6" t="s">
        <v>16</v>
      </c>
    </row>
    <row r="10" spans="1:6">
      <c r="A10" s="6"/>
    </row>
    <row r="11" spans="1:6">
      <c r="A11" s="7" t="s">
        <v>17</v>
      </c>
    </row>
    <row r="12" spans="1:6" ht="29">
      <c r="A12" s="7" t="s">
        <v>18</v>
      </c>
    </row>
    <row r="13" spans="1:6">
      <c r="A13" s="7" t="s">
        <v>19</v>
      </c>
    </row>
    <row r="14" spans="1:6">
      <c r="A14" s="7" t="s">
        <v>20</v>
      </c>
    </row>
    <row r="15" spans="1:6" ht="29">
      <c r="A15" s="7" t="s">
        <v>21</v>
      </c>
    </row>
    <row r="16" spans="1:6">
      <c r="A16" s="7" t="s">
        <v>22</v>
      </c>
    </row>
    <row r="17" spans="1:1">
      <c r="A17" s="7" t="s">
        <v>23</v>
      </c>
    </row>
    <row r="18" spans="1:1">
      <c r="A18" s="7" t="s">
        <v>24</v>
      </c>
    </row>
    <row r="19" spans="1:1">
      <c r="A19" s="7" t="s">
        <v>25</v>
      </c>
    </row>
  </sheetData>
  <mergeCells count="2">
    <mergeCell ref="A2"/>
    <mergeCell ref="A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E7090"/>
  </sheetPr>
  <dimension ref="A1:F20"/>
  <sheetViews>
    <sheetView workbookViewId="0"/>
  </sheetViews>
  <sheetFormatPr baseColWidth="10" defaultColWidth="8.83203125" defaultRowHeight="15"/>
  <cols>
    <col min="1" max="1" width="52" customWidth="1"/>
    <col min="2" max="3" width="20" customWidth="1"/>
    <col min="4" max="4" width="34" customWidth="1"/>
    <col min="5" max="5" width="3" customWidth="1"/>
  </cols>
  <sheetData>
    <row r="1" spans="1:6" ht="26" customHeight="1">
      <c r="A1" s="21" t="s">
        <v>26</v>
      </c>
      <c r="B1" s="22"/>
      <c r="C1" s="22"/>
      <c r="D1" s="22"/>
      <c r="E1" s="22"/>
    </row>
    <row r="2" spans="1:6">
      <c r="A2" s="8"/>
      <c r="B2" s="8"/>
      <c r="C2" s="8"/>
      <c r="D2" s="8"/>
      <c r="E2" s="8"/>
      <c r="F2" s="3"/>
    </row>
    <row r="3" spans="1:6">
      <c r="A3" s="9" t="s">
        <v>27</v>
      </c>
      <c r="B3" s="4"/>
      <c r="C3" s="4"/>
      <c r="D3" s="4"/>
      <c r="E3" s="4"/>
    </row>
    <row r="4" spans="1:6" ht="18" customHeight="1">
      <c r="A4" s="6" t="s">
        <v>28</v>
      </c>
      <c r="B4" s="4"/>
      <c r="C4" s="4"/>
      <c r="D4" s="4"/>
      <c r="E4" s="4"/>
    </row>
    <row r="5" spans="1:6" ht="18" customHeight="1">
      <c r="A5" s="6" t="s">
        <v>29</v>
      </c>
      <c r="B5" s="4"/>
      <c r="C5" s="4"/>
      <c r="D5" s="4"/>
      <c r="E5" s="4"/>
    </row>
    <row r="6" spans="1:6" ht="18" customHeight="1">
      <c r="A6" s="6" t="s">
        <v>30</v>
      </c>
      <c r="B6" s="4"/>
      <c r="C6" s="4"/>
      <c r="D6" s="4"/>
      <c r="E6" s="4"/>
    </row>
    <row r="7" spans="1:6" ht="18" customHeight="1">
      <c r="A7" s="6" t="s">
        <v>31</v>
      </c>
      <c r="B7" s="4"/>
      <c r="C7" s="4"/>
      <c r="D7" s="4"/>
      <c r="E7" s="4"/>
    </row>
    <row r="8" spans="1:6" ht="18" customHeight="1">
      <c r="A8" s="6" t="s">
        <v>32</v>
      </c>
      <c r="B8" s="4"/>
      <c r="C8" s="4"/>
      <c r="D8" s="4"/>
      <c r="E8" s="4"/>
    </row>
    <row r="9" spans="1:6">
      <c r="A9" s="4"/>
      <c r="B9" s="4"/>
      <c r="C9" s="4"/>
      <c r="D9" s="4"/>
      <c r="E9" s="4"/>
    </row>
    <row r="10" spans="1:6" ht="30" customHeight="1">
      <c r="A10" s="10" t="s">
        <v>33</v>
      </c>
      <c r="B10" s="10" t="s">
        <v>34</v>
      </c>
      <c r="C10" s="10" t="s">
        <v>35</v>
      </c>
      <c r="D10" s="10" t="s">
        <v>36</v>
      </c>
      <c r="E10" s="4"/>
    </row>
    <row r="11" spans="1:6" ht="34" customHeight="1">
      <c r="A11" s="11" t="s">
        <v>37</v>
      </c>
      <c r="B11" s="12"/>
      <c r="C11" s="13" t="s">
        <v>38</v>
      </c>
      <c r="D11" s="14" t="str">
        <f>IF(AND(B11&lt;&gt;"",B11&lt;&gt;C11),"£17,000 - £11,000 = £6,000. This is the basis for calculating payments on account.","")</f>
        <v/>
      </c>
      <c r="E11" s="4"/>
    </row>
    <row r="12" spans="1:6" ht="34" customHeight="1">
      <c r="A12" s="11" t="s">
        <v>39</v>
      </c>
      <c r="B12" s="12"/>
      <c r="C12" s="13" t="s">
        <v>40</v>
      </c>
      <c r="D12" s="14" t="str">
        <f>IF(AND(B12&lt;&gt;"",B12&lt;&gt;C12),"£6,000 x 50% = £3,000 per payment.","")</f>
        <v/>
      </c>
      <c r="E12" s="4"/>
    </row>
    <row r="13" spans="1:6" ht="34" customHeight="1">
      <c r="A13" s="11" t="s">
        <v>41</v>
      </c>
      <c r="B13" s="12"/>
      <c r="C13" s="13" t="s">
        <v>38</v>
      </c>
      <c r="D13" s="14" t="str">
        <f>IF(AND(B13&lt;&gt;"",B13&lt;&gt;C13),"£3,000 x 2 payments = £6,000 total paid on account.","")</f>
        <v/>
      </c>
      <c r="E13" s="4"/>
    </row>
    <row r="14" spans="1:6" ht="34" customHeight="1">
      <c r="A14" s="11" t="s">
        <v>42</v>
      </c>
      <c r="B14" s="12"/>
      <c r="C14" s="13" t="s">
        <v>43</v>
      </c>
      <c r="D14" s="14" t="str">
        <f>IF(AND(B14&lt;&gt;"",B14&lt;&gt;C14),"Income tax after PAYE: £21,000 - £13,000 = £8,000. Add CGT: £3,800. Total = £11,800.","")</f>
        <v/>
      </c>
      <c r="E14" s="4"/>
    </row>
    <row r="15" spans="1:6" ht="34" customHeight="1">
      <c r="A15" s="11" t="s">
        <v>44</v>
      </c>
      <c r="B15" s="12"/>
      <c r="C15" s="13" t="s">
        <v>45</v>
      </c>
      <c r="D15" s="14" t="str">
        <f>IF(AND(B15&lt;&gt;"",B15&lt;&gt;C15),"£11,800 total tax - £6,000 POA already paid = £5,800 balancing payment.","")</f>
        <v/>
      </c>
      <c r="E15" s="4"/>
    </row>
    <row r="16" spans="1:6" ht="34" customHeight="1">
      <c r="A16" s="11" t="s">
        <v>46</v>
      </c>
      <c r="B16" s="12"/>
      <c r="C16" s="13" t="s">
        <v>47</v>
      </c>
      <c r="D16" s="14" t="str">
        <f>IF(AND(B16&lt;&gt;"",B16&lt;&gt;C16),"2023/24 income tax due after PAYE: £21,000 - £13,000 = £8,000. (CGT excluded from POA basis.)","")</f>
        <v/>
      </c>
      <c r="E16" s="4"/>
    </row>
    <row r="17" spans="1:5" ht="34" customHeight="1">
      <c r="A17" s="11" t="s">
        <v>48</v>
      </c>
      <c r="B17" s="12"/>
      <c r="C17" s="13" t="s">
        <v>49</v>
      </c>
      <c r="D17" s="14" t="str">
        <f>IF(AND(B17&lt;&gt;"",B17&lt;&gt;C17),"£8,000 x 50% = £4,000. This is due on 31 January 2025.","")</f>
        <v/>
      </c>
      <c r="E17" s="4"/>
    </row>
    <row r="18" spans="1:5" ht="34" customHeight="1">
      <c r="A18" s="11" t="s">
        <v>50</v>
      </c>
      <c r="B18" s="12"/>
      <c r="C18" s="13" t="s">
        <v>51</v>
      </c>
      <c r="D18" s="14" t="str">
        <f>IF(AND(B18&lt;&gt;"",B18&lt;&gt;C18),"Balancing payment £5,800 + First POA 2024/25 £4,000 = £9,800 total due on 31 January 2025.","")</f>
        <v/>
      </c>
      <c r="E18" s="4"/>
    </row>
    <row r="19" spans="1:5">
      <c r="A19" s="4"/>
      <c r="B19" s="4"/>
      <c r="C19" s="4"/>
      <c r="D19" s="4"/>
      <c r="E19" s="4"/>
    </row>
    <row r="20" spans="1:5" ht="18" customHeight="1">
      <c r="A20" s="23" t="s">
        <v>52</v>
      </c>
      <c r="B20" s="22"/>
      <c r="C20" s="22"/>
      <c r="D20" s="22"/>
      <c r="E20" s="22"/>
    </row>
  </sheetData>
  <mergeCells count="2">
    <mergeCell ref="A1:E1"/>
    <mergeCell ref="A20:E20"/>
  </mergeCells>
  <conditionalFormatting sqref="B11:B18">
    <cfRule type="expression" dxfId="3" priority="1">
      <formula>AND(B11&lt;&gt;"",B11=C11)</formula>
    </cfRule>
    <cfRule type="expression" dxfId="2" priority="2">
      <formula>AND(B11&lt;&gt;"",B11&lt;&gt;C11)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F27"/>
  <sheetViews>
    <sheetView tabSelected="1" topLeftCell="A2" workbookViewId="0">
      <selection activeCell="I6" sqref="I6"/>
    </sheetView>
  </sheetViews>
  <sheetFormatPr baseColWidth="10" defaultColWidth="8.83203125" defaultRowHeight="15"/>
  <cols>
    <col min="1" max="1" width="52" customWidth="1"/>
    <col min="2" max="3" width="22" customWidth="1"/>
    <col min="4" max="4" width="38" customWidth="1"/>
    <col min="5" max="5" width="5" customWidth="1"/>
  </cols>
  <sheetData>
    <row r="1" spans="1:6" ht="26" customHeight="1">
      <c r="A1" s="21" t="s">
        <v>53</v>
      </c>
      <c r="B1" s="22"/>
      <c r="C1" s="22"/>
      <c r="D1" s="22"/>
      <c r="E1" s="22"/>
    </row>
    <row r="2" spans="1:6">
      <c r="A2" s="8"/>
      <c r="B2" s="8"/>
      <c r="C2" s="8"/>
      <c r="D2" s="8"/>
      <c r="E2" s="8"/>
      <c r="F2" s="3"/>
    </row>
    <row r="3" spans="1:6">
      <c r="A3" s="9" t="s">
        <v>27</v>
      </c>
      <c r="B3" s="4"/>
      <c r="C3" s="4"/>
      <c r="D3" s="4"/>
      <c r="E3" s="4"/>
    </row>
    <row r="4" spans="1:6" ht="39" customHeight="1">
      <c r="A4" s="6" t="s">
        <v>54</v>
      </c>
      <c r="B4" s="4"/>
      <c r="C4" s="4"/>
      <c r="D4" s="4"/>
      <c r="E4" s="4"/>
    </row>
    <row r="5" spans="1:6" ht="37" customHeight="1">
      <c r="A5" s="6" t="s">
        <v>55</v>
      </c>
      <c r="B5" s="4"/>
      <c r="C5" s="4"/>
      <c r="D5" s="4"/>
      <c r="E5" s="4"/>
    </row>
    <row r="6" spans="1:6" ht="41" customHeight="1">
      <c r="A6" s="6" t="s">
        <v>56</v>
      </c>
      <c r="B6" s="4"/>
      <c r="C6" s="4"/>
      <c r="D6" s="4"/>
      <c r="E6" s="4"/>
    </row>
    <row r="7" spans="1:6" ht="45" customHeight="1">
      <c r="A7" s="6" t="s">
        <v>57</v>
      </c>
      <c r="B7" s="4"/>
      <c r="C7" s="4"/>
      <c r="D7" s="4"/>
      <c r="E7" s="4"/>
    </row>
    <row r="8" spans="1:6" ht="38" customHeight="1">
      <c r="A8" s="6" t="s">
        <v>58</v>
      </c>
      <c r="B8" s="4"/>
      <c r="C8" s="4"/>
      <c r="D8" s="4"/>
      <c r="E8" s="4"/>
    </row>
    <row r="9" spans="1:6" ht="42" customHeight="1">
      <c r="A9" s="6" t="s">
        <v>59</v>
      </c>
      <c r="B9" s="4"/>
      <c r="C9" s="4"/>
      <c r="D9" s="4"/>
      <c r="E9" s="4"/>
    </row>
    <row r="10" spans="1:6" ht="41" customHeight="1">
      <c r="A10" s="6" t="s">
        <v>60</v>
      </c>
      <c r="B10" s="4"/>
      <c r="C10" s="4"/>
      <c r="D10" s="4"/>
      <c r="E10" s="4"/>
    </row>
    <row r="11" spans="1:6">
      <c r="A11" s="4"/>
      <c r="B11" s="4"/>
      <c r="C11" s="4"/>
      <c r="D11" s="4"/>
      <c r="E11" s="4"/>
    </row>
    <row r="12" spans="1:6">
      <c r="A12" s="4"/>
      <c r="B12" s="4"/>
      <c r="C12" s="4"/>
      <c r="D12" s="4"/>
      <c r="E12" s="4"/>
    </row>
    <row r="13" spans="1:6" ht="30" customHeight="1">
      <c r="A13" s="10" t="s">
        <v>33</v>
      </c>
      <c r="B13" s="10" t="s">
        <v>34</v>
      </c>
      <c r="C13" s="10" t="s">
        <v>35</v>
      </c>
      <c r="D13" s="10" t="s">
        <v>36</v>
      </c>
      <c r="E13" s="4"/>
    </row>
    <row r="14" spans="1:6" ht="36" customHeight="1">
      <c r="A14" s="11" t="s">
        <v>61</v>
      </c>
      <c r="B14" s="12"/>
      <c r="C14" s="13" t="s">
        <v>49</v>
      </c>
      <c r="D14" s="14" t="str">
        <f>IF(AND(B14&lt;&gt;"",B14&lt;&gt;C14),"£12,000 total tax - £8,000 total POA paid = £4,000 balancing payment.","")</f>
        <v/>
      </c>
      <c r="E14" s="4"/>
    </row>
    <row r="15" spans="1:6" ht="36" customHeight="1">
      <c r="A15" s="11" t="s">
        <v>62</v>
      </c>
      <c r="B15" s="12"/>
      <c r="C15" s="13" t="s">
        <v>63</v>
      </c>
      <c r="D15" s="14" t="str">
        <f>IF(AND(B15&lt;&gt;"",B15&lt;&gt;C15),"£4,000 x 49/365 x 0.065 = £34.85. Rounded to nearest pound = £35.","")</f>
        <v/>
      </c>
      <c r="E15" s="4"/>
    </row>
    <row r="16" spans="1:6" ht="36" customHeight="1">
      <c r="A16" s="11" t="s">
        <v>64</v>
      </c>
      <c r="B16" s="12"/>
      <c r="C16" s="13" t="s">
        <v>65</v>
      </c>
      <c r="D16" s="14" t="str">
        <f>IF(AND(B16&lt;&gt;"",B16&lt;&gt;C16),"The second POA was paid on 28 July 2024, before the 31 July 2024 due date. No interest applies.","")</f>
        <v/>
      </c>
      <c r="E16" s="4"/>
    </row>
    <row r="17" spans="1:5" ht="36" customHeight="1">
      <c r="A17" s="11" t="s">
        <v>66</v>
      </c>
      <c r="B17" s="12"/>
      <c r="C17" s="13" t="s">
        <v>67</v>
      </c>
      <c r="D17" s="14" t="str">
        <f>IF(AND(B17&lt;&gt;"",B17&lt;&gt;C17),"£4,000 x 242/365 x 0.065 = £172.44. Rounded = £172.","")</f>
        <v/>
      </c>
      <c r="E17" s="4"/>
    </row>
    <row r="18" spans="1:5" ht="36" customHeight="1">
      <c r="A18" s="11" t="s">
        <v>68</v>
      </c>
      <c r="B18" s="12"/>
      <c r="C18" s="13" t="s">
        <v>69</v>
      </c>
      <c r="D18" s="14" t="str">
        <f>IF(AND(B18&lt;&gt;"",B18&lt;&gt;C18),"Due 31 Jan 2025. 30 days later = 2 March 2025. Tom paid 30 Sep 2025 which is after 2 March. Yes.","")</f>
        <v/>
      </c>
      <c r="E18" s="4"/>
    </row>
    <row r="19" spans="1:5" ht="36" customHeight="1">
      <c r="A19" s="11" t="s">
        <v>70</v>
      </c>
      <c r="B19" s="12"/>
      <c r="C19" s="13" t="s">
        <v>71</v>
      </c>
      <c r="D19" s="14" t="str">
        <f>IF(AND(B19&lt;&gt;"",B19&lt;&gt;C19),"5% x £4,000 = £200. Charged because tax outstanding more than 30 days after 31 January 2025.","")</f>
        <v/>
      </c>
      <c r="E19" s="4"/>
    </row>
    <row r="20" spans="1:5" ht="36" customHeight="1">
      <c r="A20" s="11" t="s">
        <v>72</v>
      </c>
      <c r="B20" s="12"/>
      <c r="C20" s="13" t="s">
        <v>69</v>
      </c>
      <c r="D20" s="14" t="str">
        <f>IF(AND(B20&lt;&gt;"",B20&lt;&gt;C20),"First penalty date = 2 March 2025. 5 months later = 2 August 2025. Tom paid 30 Sep 2025 which is after 2 Aug. Yes.","")</f>
        <v/>
      </c>
      <c r="E20" s="4"/>
    </row>
    <row r="21" spans="1:5" ht="36" customHeight="1">
      <c r="A21" s="11" t="s">
        <v>73</v>
      </c>
      <c r="B21" s="12"/>
      <c r="C21" s="13" t="s">
        <v>71</v>
      </c>
      <c r="D21" s="14" t="str">
        <f>IF(AND(B21&lt;&gt;"",B21&lt;&gt;C21),"A further 5% x £4,000 = £200. Tax was still unpaid more than 5 months after the first penalty.","")</f>
        <v/>
      </c>
      <c r="E21" s="4"/>
    </row>
    <row r="22" spans="1:5" ht="36" customHeight="1">
      <c r="A22" s="11" t="s">
        <v>74</v>
      </c>
      <c r="B22" s="12"/>
      <c r="C22" s="13" t="s">
        <v>75</v>
      </c>
      <c r="D22" s="14" t="str">
        <f>IF(AND(B22&lt;&gt;"",B22&lt;&gt;C22),"11 months after 2 March 2025 = 2 February 2026. Tom paid 30 September 2025, which is before 2 Feb 2026. No third penalty.","")</f>
        <v/>
      </c>
      <c r="E22" s="4"/>
    </row>
    <row r="23" spans="1:5" ht="36" customHeight="1">
      <c r="A23" s="11" t="s">
        <v>76</v>
      </c>
      <c r="B23" s="12"/>
      <c r="C23" s="13" t="s">
        <v>77</v>
      </c>
      <c r="D23" s="14" t="str">
        <f>IF(AND(B23&lt;&gt;"",B23&lt;&gt;C23),"£35 (first POA) + £0 (second POA) + £172 (balance) = £207 total interest.","")</f>
        <v/>
      </c>
      <c r="E23" s="4"/>
    </row>
    <row r="24" spans="1:5" ht="36" customHeight="1">
      <c r="A24" s="11" t="s">
        <v>78</v>
      </c>
      <c r="B24" s="12"/>
      <c r="C24" s="13" t="s">
        <v>79</v>
      </c>
      <c r="D24" s="14" t="str">
        <f>IF(AND(B24&lt;&gt;"",B24&lt;&gt;C24),"£200 + £200 = £400 total penalties.","")</f>
        <v/>
      </c>
      <c r="E24" s="4"/>
    </row>
    <row r="25" spans="1:5" ht="36" customHeight="1">
      <c r="A25" s="11" t="s">
        <v>80</v>
      </c>
      <c r="B25" s="12"/>
      <c r="C25" s="13" t="s">
        <v>81</v>
      </c>
      <c r="D25" s="14" t="str">
        <f>IF(AND(B25&lt;&gt;"",B25&lt;&gt;C25),"£207 interest + £400 penalties = £607. This is on top of the £4,000 tax itself.","")</f>
        <v/>
      </c>
      <c r="E25" s="4"/>
    </row>
    <row r="26" spans="1:5">
      <c r="A26" s="4"/>
      <c r="B26" s="4"/>
      <c r="C26" s="4"/>
      <c r="D26" s="4"/>
      <c r="E26" s="4"/>
    </row>
    <row r="27" spans="1:5" ht="18" customHeight="1">
      <c r="A27" s="23" t="s">
        <v>82</v>
      </c>
      <c r="B27" s="22"/>
      <c r="C27" s="22"/>
      <c r="D27" s="22"/>
      <c r="E27" s="22"/>
    </row>
  </sheetData>
  <mergeCells count="2">
    <mergeCell ref="A1:E1"/>
    <mergeCell ref="A27:E27"/>
  </mergeCells>
  <conditionalFormatting sqref="B14:B25">
    <cfRule type="expression" dxfId="1" priority="1">
      <formula>AND(B14&lt;&gt;"",B14=C14)</formula>
    </cfRule>
    <cfRule type="expression" dxfId="0" priority="2">
      <formula>AND(B14&lt;&gt;"",B14&lt;&gt;C14)</formula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5"/>
  <sheetViews>
    <sheetView workbookViewId="0"/>
  </sheetViews>
  <sheetFormatPr baseColWidth="10" defaultColWidth="8.83203125" defaultRowHeight="15"/>
  <sheetData>
    <row r="1" spans="1:2" ht="26" customHeight="1">
      <c r="A1" s="21" t="s">
        <v>83</v>
      </c>
      <c r="B1" s="22"/>
    </row>
    <row r="2" spans="1:2">
      <c r="A2" s="4"/>
      <c r="B2" s="4"/>
    </row>
    <row r="3" spans="1:2">
      <c r="A3" s="9" t="s">
        <v>84</v>
      </c>
      <c r="B3" s="4"/>
    </row>
    <row r="4" spans="1:2">
      <c r="A4" s="4" t="s">
        <v>37</v>
      </c>
      <c r="B4" s="4" t="s">
        <v>38</v>
      </c>
    </row>
    <row r="5" spans="1:2">
      <c r="A5" s="4" t="s">
        <v>39</v>
      </c>
      <c r="B5" s="4" t="s">
        <v>40</v>
      </c>
    </row>
    <row r="6" spans="1:2">
      <c r="A6" s="4" t="s">
        <v>41</v>
      </c>
      <c r="B6" s="4" t="s">
        <v>38</v>
      </c>
    </row>
    <row r="7" spans="1:2">
      <c r="A7" s="4" t="s">
        <v>42</v>
      </c>
      <c r="B7" s="4" t="s">
        <v>43</v>
      </c>
    </row>
    <row r="8" spans="1:2">
      <c r="A8" s="4" t="s">
        <v>44</v>
      </c>
      <c r="B8" s="4" t="s">
        <v>45</v>
      </c>
    </row>
    <row r="9" spans="1:2">
      <c r="A9" s="4" t="s">
        <v>46</v>
      </c>
      <c r="B9" s="4" t="s">
        <v>47</v>
      </c>
    </row>
    <row r="10" spans="1:2">
      <c r="A10" s="4" t="s">
        <v>48</v>
      </c>
      <c r="B10" s="4" t="s">
        <v>49</v>
      </c>
    </row>
    <row r="11" spans="1:2">
      <c r="A11" s="4" t="s">
        <v>50</v>
      </c>
      <c r="B11" s="4" t="s">
        <v>51</v>
      </c>
    </row>
    <row r="12" spans="1:2">
      <c r="A12" s="4"/>
      <c r="B12" s="4"/>
    </row>
    <row r="13" spans="1:2">
      <c r="A13" s="9" t="s">
        <v>85</v>
      </c>
      <c r="B13" s="4"/>
    </row>
    <row r="14" spans="1:2">
      <c r="A14" s="4" t="s">
        <v>61</v>
      </c>
      <c r="B14" s="4" t="s">
        <v>49</v>
      </c>
    </row>
    <row r="15" spans="1:2">
      <c r="A15" s="4" t="s">
        <v>62</v>
      </c>
      <c r="B15" s="4" t="s">
        <v>63</v>
      </c>
    </row>
    <row r="16" spans="1:2">
      <c r="A16" s="4" t="s">
        <v>64</v>
      </c>
      <c r="B16" s="4" t="s">
        <v>65</v>
      </c>
    </row>
    <row r="17" spans="1:2">
      <c r="A17" s="4" t="s">
        <v>66</v>
      </c>
      <c r="B17" s="4" t="s">
        <v>67</v>
      </c>
    </row>
    <row r="18" spans="1:2">
      <c r="A18" s="4" t="s">
        <v>68</v>
      </c>
      <c r="B18" s="4" t="s">
        <v>69</v>
      </c>
    </row>
    <row r="19" spans="1:2">
      <c r="A19" s="4" t="s">
        <v>70</v>
      </c>
      <c r="B19" s="4" t="s">
        <v>71</v>
      </c>
    </row>
    <row r="20" spans="1:2">
      <c r="A20" s="4" t="s">
        <v>72</v>
      </c>
      <c r="B20" s="4" t="s">
        <v>69</v>
      </c>
    </row>
    <row r="21" spans="1:2">
      <c r="A21" s="4" t="s">
        <v>73</v>
      </c>
      <c r="B21" s="4" t="s">
        <v>71</v>
      </c>
    </row>
    <row r="22" spans="1:2">
      <c r="A22" s="4" t="s">
        <v>74</v>
      </c>
      <c r="B22" s="4" t="s">
        <v>75</v>
      </c>
    </row>
    <row r="23" spans="1:2">
      <c r="A23" s="4" t="s">
        <v>76</v>
      </c>
      <c r="B23" s="4" t="s">
        <v>77</v>
      </c>
    </row>
    <row r="24" spans="1:2">
      <c r="A24" s="4" t="s">
        <v>78</v>
      </c>
      <c r="B24" s="4" t="s">
        <v>79</v>
      </c>
    </row>
    <row r="25" spans="1:2">
      <c r="A25" s="4" t="s">
        <v>80</v>
      </c>
      <c r="B25" s="4" t="s">
        <v>81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Instructions</vt:lpstr>
      <vt:lpstr>Scenario A - Payments</vt:lpstr>
      <vt:lpstr>Scenario B - Interest</vt:lpstr>
      <vt:lpstr>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zazentax</dc:creator>
  <cp:keywords/>
  <dc:description/>
  <cp:lastModifiedBy>Gerda Teiserskyte</cp:lastModifiedBy>
  <dcterms:created xsi:type="dcterms:W3CDTF">2026-06-13T16:24:31Z</dcterms:created>
  <dcterms:modified xsi:type="dcterms:W3CDTF">2026-07-29T18:49:52Z</dcterms:modified>
  <cp:category/>
</cp:coreProperties>
</file>