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Forecast" sheetId="2" state="visible" r:id="rId2"/>
    <sheet xmlns:r="http://schemas.openxmlformats.org/officeDocument/2006/relationships" name="Summary" sheetId="3" state="visible" r:id="rId3"/>
  </sheets>
  <definedNames/>
  <calcPr calcId="124519" fullCalcOnLoad="1"/>
</workbook>
</file>

<file path=xl/styles.xml><?xml version="1.0" encoding="utf-8"?>
<styleSheet xmlns="http://schemas.openxmlformats.org/spreadsheetml/2006/main">
  <numFmts count="5">
    <numFmt numFmtId="164" formatCode="d mmm yyyy"/>
    <numFmt numFmtId="165" formatCode="£#,##0;(£#,##0);&quot;–&quot;"/>
    <numFmt numFmtId="166" formatCode="0.0%"/>
    <numFmt numFmtId="167" formatCode="d mmm"/>
    <numFmt numFmtId="168" formatCode="£#,##0.00;(£#,##0.00);&quot;–&quot;"/>
  </numFmts>
  <fonts count="11">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color rgb="006B7280"/>
      <sz val="10"/>
    </font>
    <font>
      <name val="Calibri"/>
      <b val="1"/>
      <color rgb="00FFFFFF"/>
      <sz val="10"/>
    </font>
    <font>
      <name val="Calibri"/>
      <b val="1"/>
      <color rgb="00FFFFFF"/>
      <sz val="9"/>
    </font>
    <font>
      <name val="Calibri"/>
      <b val="1"/>
      <color rgb="001F2A37"/>
      <sz val="11"/>
    </font>
    <font>
      <name val="Calibri"/>
      <color rgb="001F2A37"/>
      <sz val="9"/>
    </font>
  </fonts>
  <fills count="8">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EEF1F5"/>
      </patternFill>
    </fill>
    <fill>
      <patternFill patternType="solid">
        <fgColor rgb="00F2F4F7"/>
      </patternFill>
    </fill>
    <fill>
      <patternFill patternType="solid">
        <fgColor rgb="00FDF0DC"/>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9">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164" fontId="5" fillId="2" borderId="1" applyAlignment="1" pivotButton="0" quotePrefix="0" xfId="0">
      <alignment horizontal="right" vertical="center"/>
    </xf>
    <xf numFmtId="165" fontId="5" fillId="2" borderId="1" applyAlignment="1" pivotButton="0" quotePrefix="0" xfId="0">
      <alignment horizontal="right" vertical="center"/>
    </xf>
    <xf numFmtId="1" fontId="5" fillId="2" borderId="1" applyAlignment="1" pivotButton="0" quotePrefix="0" xfId="0">
      <alignment horizontal="right" vertical="center"/>
    </xf>
    <xf numFmtId="166" fontId="5" fillId="2" borderId="1" applyAlignment="1" pivotButton="0" quotePrefix="0" xfId="0">
      <alignment horizontal="right" vertical="center"/>
    </xf>
    <xf numFmtId="0" fontId="6" fillId="0" borderId="0" applyAlignment="1" pivotButton="0" quotePrefix="0" xfId="0">
      <alignment vertical="top" wrapText="1"/>
    </xf>
    <xf numFmtId="0" fontId="7" fillId="3" borderId="1" applyAlignment="1" pivotButton="0" quotePrefix="0" xfId="0">
      <alignment vertical="center" wrapText="1"/>
    </xf>
    <xf numFmtId="0" fontId="8" fillId="3" borderId="1" applyAlignment="1" pivotButton="0" quotePrefix="0" xfId="0">
      <alignment horizontal="center" vertical="center" wrapText="1"/>
    </xf>
    <xf numFmtId="167" fontId="8" fillId="3" borderId="1" applyAlignment="1" pivotButton="0" quotePrefix="0" xfId="0">
      <alignment horizontal="center" vertical="center"/>
    </xf>
    <xf numFmtId="165" fontId="5" fillId="4" borderId="1" applyAlignment="1" pivotButton="0" quotePrefix="0" xfId="0">
      <alignment horizontal="right" vertical="center"/>
    </xf>
    <xf numFmtId="0" fontId="9" fillId="5" borderId="1" applyAlignment="1" pivotButton="0" quotePrefix="0" xfId="0">
      <alignment vertical="center"/>
    </xf>
    <xf numFmtId="0" fontId="5" fillId="5" borderId="1" applyAlignment="1" pivotButton="0" quotePrefix="0" xfId="0">
      <alignment vertical="center"/>
    </xf>
    <xf numFmtId="0" fontId="5" fillId="6" borderId="1" applyAlignment="1" pivotButton="0" quotePrefix="0" xfId="0">
      <alignment vertical="center"/>
    </xf>
    <xf numFmtId="0" fontId="9" fillId="0" borderId="1" applyAlignment="1" pivotButton="0" quotePrefix="0" xfId="0">
      <alignment vertical="center" wrapText="1"/>
    </xf>
    <xf numFmtId="165" fontId="9" fillId="4" borderId="1" applyAlignment="1" pivotButton="0" quotePrefix="0" xfId="0">
      <alignment horizontal="right" vertical="center"/>
    </xf>
    <xf numFmtId="165" fontId="9" fillId="5" borderId="1" applyAlignment="1" pivotButton="0" quotePrefix="0" xfId="0">
      <alignment horizontal="right" vertical="center"/>
    </xf>
    <xf numFmtId="0" fontId="10" fillId="7" borderId="1" applyAlignment="1" pivotButton="0" quotePrefix="0" xfId="0">
      <alignment horizontal="center" vertical="center" wrapText="1"/>
    </xf>
    <xf numFmtId="168" fontId="9" fillId="4" borderId="1" applyAlignment="1" pivotButton="0" quotePrefix="0" xfId="0">
      <alignment horizontal="right" vertical="center"/>
    </xf>
    <xf numFmtId="164" fontId="9" fillId="4" borderId="1" applyAlignment="1" pivotButton="0" quotePrefix="0" xfId="0">
      <alignment horizontal="right" vertical="center"/>
    </xf>
    <xf numFmtId="1" fontId="5" fillId="4" borderId="1" applyAlignment="1" pivotButton="0" quotePrefix="0" xfId="0">
      <alignment horizontal="right" vertical="center"/>
    </xf>
    <xf numFmtId="168" fontId="5" fillId="4" borderId="1" applyAlignment="1" pivotButton="0" quotePrefix="0" xfId="0">
      <alignment horizontal="right" vertical="center"/>
    </xf>
    <xf numFmtId="0" fontId="0" fillId="0" borderId="4" pivotButton="0" quotePrefix="0" xfId="0"/>
    <xf numFmtId="0" fontId="0" fillId="0" borderId="5" pivotButton="0" quotePrefix="0" xfId="0"/>
    <xf numFmtId="0" fontId="2"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3"/>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- 13 week cash flow forecast</t>
        </is>
      </c>
    </row>
    <row r="4" ht="52" customHeight="1">
      <c r="B4" s="2" t="inlineStr">
        <is>
          <t>Profitable businesses run out of money. It happens because profit is measured when a sale is made and cash is measured when money actually moves, and in e-commerce those two events are weeks apart in both directions. Stock is paid for long before it sells, payouts arrive on a delay, and the VAT you collected in January leaves your account in the middle of a stock buying cycle.</t>
        </is>
      </c>
    </row>
    <row r="6" ht="22" customHeight="1">
      <c r="B6" s="1" t="inlineStr">
        <is>
          <t>Why thirteen weeks</t>
        </is>
      </c>
    </row>
    <row r="7" ht="39" customHeight="1">
      <c r="B7" s="2" t="inlineStr">
        <is>
          <t>It is a quarter, which is the natural rhythm of a VAT registered business, and it is far enough ahead to do something about a problem while still being close enough to forecast honestly. Twelve months of guesses is a worse tool than thirteen weeks of reasonable estimates.</t>
        </is>
      </c>
    </row>
    <row r="9" ht="22" customHeight="1">
      <c r="B9" s="1" t="inlineStr">
        <is>
          <t>The three things this forecast does that a bank balance cannot</t>
        </is>
      </c>
    </row>
    <row r="10" ht="39" customHeight="1">
      <c r="B10" s="2" t="inlineStr">
        <is>
          <t>-  It puts your payouts on a lag. Money from this week's sales lands in your account next week or the week after, net of fees, which is why the two columns to the left of week 1 exist: they hold sales already made but not yet paid out.</t>
        </is>
      </c>
    </row>
    <row r="11" ht="26" customHeight="1">
      <c r="B11" s="2" t="inlineStr">
        <is>
          <t>-  It puts stock purchases where they actually fall. Stock is lumpy, and a forecast that spreads it evenly hides exactly the weeks you need to see.</t>
        </is>
      </c>
    </row>
    <row r="12" ht="26" customHeight="1">
      <c r="B12" s="2" t="inlineStr">
        <is>
          <t>-  It puts the VAT payment on the calendar. The quarter's VAT is not your money, but it sits in your account looking exactly like it is until the day it leaves.</t>
        </is>
      </c>
    </row>
    <row r="14" ht="22" customHeight="1">
      <c r="B14" s="1" t="inlineStr">
        <is>
          <t>How to use it</t>
        </is>
      </c>
    </row>
    <row r="15" ht="39" customHeight="1">
      <c r="B15" s="2" t="inlineStr">
        <is>
          <t>-  Set week 1, your opening bank balance and your minimum buffer, then enter expected sales and known payments week by week. Anything you know the date of belongs in the week it falls, not averaged out.</t>
        </is>
      </c>
    </row>
    <row r="16" ht="26" customHeight="1">
      <c r="B16" s="2" t="inlineStr">
        <is>
          <t>-  Update it weekly. A forecast written once and never revisited is a document; one updated every Monday is a tool. Ten minutes on a Monday is the whole discipline.</t>
        </is>
      </c>
    </row>
    <row r="17" ht="39" customHeight="1">
      <c r="B17" s="2" t="inlineStr">
        <is>
          <t>-  The example is a profitable store that still has an uncomfortable week 8, because a VAT payment and a stock order land together. That collision is the most common cash squeeze in e-commerce and it is entirely predictable a quarter ahead.</t>
        </is>
      </c>
    </row>
    <row r="18" ht="26" customHeight="1">
      <c r="B18" s="2" t="inlineStr">
        <is>
          <t>-  Yellow cells are yours to fill in. Grey cells work themselves out, so leave them alone unless you mean to change the method.</t>
        </is>
      </c>
    </row>
    <row r="20" ht="22" customHeight="1">
      <c r="B20" s="1" t="inlineStr">
        <is>
          <t>If the forecast shows a squeeze</t>
        </is>
      </c>
    </row>
    <row r="21" ht="52" customHeight="1">
      <c r="B21" s="2" t="inlineStr">
        <is>
          <t>You have more options at eight weeks' notice than at eight days'. Move a stock order by a fortnight, ask a supplier for terms, bring a payment run forward or back, arrange an overdraft while you do not need it, or slow advertising for two weeks. All of those are ordinary decisions in advance and emergencies in arrears.</t>
        </is>
      </c>
    </row>
    <row r="23" ht="26" customHeight="1">
      <c r="B23" s="2" t="inlineStr">
        <is>
          <t>Forecast showing a week you do not like the look of? Bring it to us early, while the options are still cheap: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R33"/>
  <sheetViews>
    <sheetView showGridLines="0" workbookViewId="0">
      <pane xSplit="4" ySplit="9" topLeftCell="E10" activePane="bottomRight" state="frozen"/>
      <selection pane="topRight"/>
      <selection pane="bottomLeft"/>
      <selection pane="bottomRight" activeCell="A1" sqref="A1"/>
    </sheetView>
  </sheetViews>
  <sheetFormatPr baseColWidth="8" defaultRowHeight="15"/>
  <cols>
    <col width="3" customWidth="1" min="1" max="1"/>
    <col width="30" customWidth="1" min="2" max="2"/>
    <col width="11" customWidth="1" min="3" max="3"/>
    <col width="11"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2" customWidth="1" min="18" max="18"/>
  </cols>
  <sheetData>
    <row r="2">
      <c r="B2" s="3" t="inlineStr">
        <is>
          <t>13 week cash flow forecast</t>
        </is>
      </c>
    </row>
    <row r="3" ht="34" customHeight="1">
      <c r="B3" s="4" t="inlineStr">
        <is>
          <t>Thirteen weeks across. Enter expected sales and the payments you know about, and the running balance shows you the week to worry about while there is still time to do something. Yellow cells are yours to fill in. Grey cells work themselves out, so leave them alone unless you mean to change the method.</t>
        </is>
      </c>
    </row>
    <row r="5" ht="22" customHeight="1">
      <c r="B5" s="5" t="inlineStr">
        <is>
          <t>Week 1 commencing</t>
        </is>
      </c>
      <c r="C5" s="6">
        <f>DATE(2026,4,6)</f>
        <v/>
      </c>
      <c r="E5" s="5" t="inlineStr">
        <is>
          <t>Opening bank balance</t>
        </is>
      </c>
      <c r="G5" s="7" t="n">
        <v>4000</v>
      </c>
      <c r="I5" s="5" t="inlineStr">
        <is>
          <t>Payout lag, weeks</t>
        </is>
      </c>
      <c r="K5" s="8" t="n">
        <v>1</v>
      </c>
    </row>
    <row r="6" ht="22" customHeight="1">
      <c r="B6" s="5" t="inlineStr">
        <is>
          <t>Platform and payment fees</t>
        </is>
      </c>
      <c r="C6" s="9" t="n">
        <v>0.034</v>
      </c>
      <c r="E6" s="5" t="inlineStr">
        <is>
          <t>Minimum buffer</t>
        </is>
      </c>
      <c r="G6" s="7" t="n">
        <v>5000</v>
      </c>
      <c r="I6" s="10" t="inlineStr">
        <is>
          <t>The balance you never want to go under. Weeks below it are flagged.</t>
        </is>
      </c>
    </row>
    <row r="9" ht="30" customHeight="1">
      <c r="B9" s="11" t="inlineStr">
        <is>
          <t>Week commencing</t>
        </is>
      </c>
      <c r="C9" s="12" t="inlineStr">
        <is>
          <t>2 wks before</t>
        </is>
      </c>
      <c r="D9" s="12" t="inlineStr">
        <is>
          <t>1 wk before</t>
        </is>
      </c>
      <c r="E9" s="13">
        <f>$C$5</f>
        <v/>
      </c>
      <c r="F9" s="13">
        <f>E9+7</f>
        <v/>
      </c>
      <c r="G9" s="13">
        <f>F9+7</f>
        <v/>
      </c>
      <c r="H9" s="13">
        <f>G9+7</f>
        <v/>
      </c>
      <c r="I9" s="13">
        <f>H9+7</f>
        <v/>
      </c>
      <c r="J9" s="13">
        <f>I9+7</f>
        <v/>
      </c>
      <c r="K9" s="13">
        <f>J9+7</f>
        <v/>
      </c>
      <c r="L9" s="13">
        <f>K9+7</f>
        <v/>
      </c>
      <c r="M9" s="13">
        <f>L9+7</f>
        <v/>
      </c>
      <c r="N9" s="13">
        <f>M9+7</f>
        <v/>
      </c>
      <c r="O9" s="13">
        <f>N9+7</f>
        <v/>
      </c>
      <c r="P9" s="13">
        <f>O9+7</f>
        <v/>
      </c>
      <c r="Q9" s="13">
        <f>P9+7</f>
        <v/>
      </c>
      <c r="R9" s="12" t="inlineStr">
        <is>
          <t>13 weeks</t>
        </is>
      </c>
    </row>
    <row r="10" ht="19" customHeight="1">
      <c r="B10" s="5" t="inlineStr">
        <is>
          <t>Sales taken, including VAT</t>
        </is>
      </c>
      <c r="C10" s="7" t="n">
        <v>4200</v>
      </c>
      <c r="D10" s="7" t="n">
        <v>4200</v>
      </c>
      <c r="E10" s="7" t="n">
        <v>4200</v>
      </c>
      <c r="F10" s="7" t="n">
        <v>4200</v>
      </c>
      <c r="G10" s="7" t="n">
        <v>4200</v>
      </c>
      <c r="H10" s="7" t="n">
        <v>4200</v>
      </c>
      <c r="I10" s="7" t="n">
        <v>4200</v>
      </c>
      <c r="J10" s="7" t="n">
        <v>4200</v>
      </c>
      <c r="K10" s="7" t="n">
        <v>4200</v>
      </c>
      <c r="L10" s="7" t="n">
        <v>4200</v>
      </c>
      <c r="M10" s="7" t="n">
        <v>4200</v>
      </c>
      <c r="N10" s="7" t="n">
        <v>4200</v>
      </c>
      <c r="O10" s="7" t="n">
        <v>4200</v>
      </c>
      <c r="P10" s="7" t="n">
        <v>4200</v>
      </c>
      <c r="Q10" s="7" t="n">
        <v>4200</v>
      </c>
      <c r="R10" s="14">
        <f>SUM(E10:Q10)</f>
        <v/>
      </c>
    </row>
    <row r="12" ht="20" customHeight="1">
      <c r="B12" s="15" t="inlineStr">
        <is>
          <t>Money in</t>
        </is>
      </c>
      <c r="C12" s="16" t="n"/>
      <c r="D12" s="16" t="n"/>
      <c r="E12" s="16" t="n"/>
      <c r="F12" s="16" t="n"/>
      <c r="G12" s="16" t="n"/>
      <c r="H12" s="16" t="n"/>
      <c r="I12" s="16" t="n"/>
      <c r="J12" s="16" t="n"/>
      <c r="K12" s="16" t="n"/>
      <c r="L12" s="16" t="n"/>
      <c r="M12" s="16" t="n"/>
      <c r="N12" s="16" t="n"/>
      <c r="O12" s="16" t="n"/>
      <c r="P12" s="16" t="n"/>
      <c r="Q12" s="16" t="n"/>
      <c r="R12" s="16" t="n"/>
    </row>
    <row r="13" ht="19" customHeight="1">
      <c r="B13" s="5" t="inlineStr">
        <is>
          <t>Store payouts, net of fees</t>
        </is>
      </c>
      <c r="C13" s="17" t="n"/>
      <c r="D13" s="17" t="n"/>
      <c r="E13" s="14">
        <f>IFERROR(N(OFFSET(E10,0,-$K$5))*(1-$C$6),0)</f>
        <v/>
      </c>
      <c r="F13" s="14">
        <f>IFERROR(N(OFFSET(F10,0,-$K$5))*(1-$C$6),0)</f>
        <v/>
      </c>
      <c r="G13" s="14">
        <f>IFERROR(N(OFFSET(G10,0,-$K$5))*(1-$C$6),0)</f>
        <v/>
      </c>
      <c r="H13" s="14">
        <f>IFERROR(N(OFFSET(H10,0,-$K$5))*(1-$C$6),0)</f>
        <v/>
      </c>
      <c r="I13" s="14">
        <f>IFERROR(N(OFFSET(I10,0,-$K$5))*(1-$C$6),0)</f>
        <v/>
      </c>
      <c r="J13" s="14">
        <f>IFERROR(N(OFFSET(J10,0,-$K$5))*(1-$C$6),0)</f>
        <v/>
      </c>
      <c r="K13" s="14">
        <f>IFERROR(N(OFFSET(K10,0,-$K$5))*(1-$C$6),0)</f>
        <v/>
      </c>
      <c r="L13" s="14">
        <f>IFERROR(N(OFFSET(L10,0,-$K$5))*(1-$C$6),0)</f>
        <v/>
      </c>
      <c r="M13" s="14">
        <f>IFERROR(N(OFFSET(M10,0,-$K$5))*(1-$C$6),0)</f>
        <v/>
      </c>
      <c r="N13" s="14">
        <f>IFERROR(N(OFFSET(N10,0,-$K$5))*(1-$C$6),0)</f>
        <v/>
      </c>
      <c r="O13" s="14">
        <f>IFERROR(N(OFFSET(O10,0,-$K$5))*(1-$C$6),0)</f>
        <v/>
      </c>
      <c r="P13" s="14">
        <f>IFERROR(N(OFFSET(P10,0,-$K$5))*(1-$C$6),0)</f>
        <v/>
      </c>
      <c r="Q13" s="14">
        <f>IFERROR(N(OFFSET(Q10,0,-$K$5))*(1-$C$6),0)</f>
        <v/>
      </c>
      <c r="R13" s="14">
        <f>SUM(E13:Q13)</f>
        <v/>
      </c>
    </row>
    <row r="14" ht="19" customHeight="1">
      <c r="B14" s="5" t="inlineStr">
        <is>
          <t>Other money in</t>
        </is>
      </c>
      <c r="C14" s="17" t="n"/>
      <c r="D14" s="17" t="n"/>
      <c r="E14" s="7" t="n"/>
      <c r="F14" s="7" t="n"/>
      <c r="G14" s="7" t="n"/>
      <c r="H14" s="7" t="n"/>
      <c r="I14" s="7" t="n"/>
      <c r="J14" s="7" t="n"/>
      <c r="K14" s="7" t="n"/>
      <c r="L14" s="7" t="n"/>
      <c r="M14" s="7" t="n"/>
      <c r="N14" s="7" t="n"/>
      <c r="O14" s="7" t="n"/>
      <c r="P14" s="7" t="n"/>
      <c r="Q14" s="7" t="n"/>
      <c r="R14" s="14">
        <f>SUM(E14:Q14)</f>
        <v/>
      </c>
    </row>
    <row r="15" ht="19" customHeight="1">
      <c r="B15" s="18" t="inlineStr">
        <is>
          <t>Total in</t>
        </is>
      </c>
      <c r="C15" s="17" t="n"/>
      <c r="D15" s="17" t="n"/>
      <c r="E15" s="19">
        <f>N(E13)+N(E14)</f>
        <v/>
      </c>
      <c r="F15" s="19">
        <f>N(F13)+N(F14)</f>
        <v/>
      </c>
      <c r="G15" s="19">
        <f>N(G13)+N(G14)</f>
        <v/>
      </c>
      <c r="H15" s="19">
        <f>N(H13)+N(H14)</f>
        <v/>
      </c>
      <c r="I15" s="19">
        <f>N(I13)+N(I14)</f>
        <v/>
      </c>
      <c r="J15" s="19">
        <f>N(J13)+N(J14)</f>
        <v/>
      </c>
      <c r="K15" s="19">
        <f>N(K13)+N(K14)</f>
        <v/>
      </c>
      <c r="L15" s="19">
        <f>N(L13)+N(L14)</f>
        <v/>
      </c>
      <c r="M15" s="19">
        <f>N(M13)+N(M14)</f>
        <v/>
      </c>
      <c r="N15" s="19">
        <f>N(N13)+N(N14)</f>
        <v/>
      </c>
      <c r="O15" s="19">
        <f>N(O13)+N(O14)</f>
        <v/>
      </c>
      <c r="P15" s="19">
        <f>N(P13)+N(P14)</f>
        <v/>
      </c>
      <c r="Q15" s="19">
        <f>N(Q13)+N(Q14)</f>
        <v/>
      </c>
      <c r="R15" s="19">
        <f>N(R13)+N(R14)</f>
        <v/>
      </c>
    </row>
    <row r="17" ht="20" customHeight="1">
      <c r="B17" s="15" t="inlineStr">
        <is>
          <t>Money out</t>
        </is>
      </c>
      <c r="C17" s="16" t="n"/>
      <c r="D17" s="16" t="n"/>
      <c r="E17" s="16" t="n"/>
      <c r="F17" s="16" t="n"/>
      <c r="G17" s="16" t="n"/>
      <c r="H17" s="16" t="n"/>
      <c r="I17" s="16" t="n"/>
      <c r="J17" s="16" t="n"/>
      <c r="K17" s="16" t="n"/>
      <c r="L17" s="16" t="n"/>
      <c r="M17" s="16" t="n"/>
      <c r="N17" s="16" t="n"/>
      <c r="O17" s="16" t="n"/>
      <c r="P17" s="16" t="n"/>
      <c r="Q17" s="16" t="n"/>
      <c r="R17" s="16" t="n"/>
    </row>
    <row r="18" ht="19" customHeight="1">
      <c r="B18" s="5" t="inlineStr">
        <is>
          <t>Stock purchases</t>
        </is>
      </c>
      <c r="C18" s="17" t="n"/>
      <c r="D18" s="17" t="n"/>
      <c r="E18" s="7" t="n"/>
      <c r="F18" s="7" t="n"/>
      <c r="G18" s="7" t="n">
        <v>9000</v>
      </c>
      <c r="H18" s="7" t="n"/>
      <c r="I18" s="7" t="n"/>
      <c r="J18" s="7" t="n"/>
      <c r="K18" s="7" t="n"/>
      <c r="L18" s="7" t="n">
        <v>9000</v>
      </c>
      <c r="M18" s="7" t="n"/>
      <c r="N18" s="7" t="n"/>
      <c r="O18" s="7" t="n"/>
      <c r="P18" s="7" t="n"/>
      <c r="Q18" s="7" t="n">
        <v>9000</v>
      </c>
      <c r="R18" s="14">
        <f>SUM(E18:Q18)</f>
        <v/>
      </c>
    </row>
    <row r="19" ht="19" customHeight="1">
      <c r="B19" s="5" t="inlineStr">
        <is>
          <t>Advertising</t>
        </is>
      </c>
      <c r="C19" s="17" t="n"/>
      <c r="D19" s="17" t="n"/>
      <c r="E19" s="7" t="n">
        <v>600</v>
      </c>
      <c r="F19" s="7" t="n">
        <v>600</v>
      </c>
      <c r="G19" s="7" t="n">
        <v>600</v>
      </c>
      <c r="H19" s="7" t="n">
        <v>600</v>
      </c>
      <c r="I19" s="7" t="n">
        <v>600</v>
      </c>
      <c r="J19" s="7" t="n">
        <v>600</v>
      </c>
      <c r="K19" s="7" t="n">
        <v>600</v>
      </c>
      <c r="L19" s="7" t="n">
        <v>600</v>
      </c>
      <c r="M19" s="7" t="n">
        <v>600</v>
      </c>
      <c r="N19" s="7" t="n">
        <v>600</v>
      </c>
      <c r="O19" s="7" t="n">
        <v>600</v>
      </c>
      <c r="P19" s="7" t="n">
        <v>600</v>
      </c>
      <c r="Q19" s="7" t="n">
        <v>600</v>
      </c>
      <c r="R19" s="14">
        <f>SUM(E19:Q19)</f>
        <v/>
      </c>
    </row>
    <row r="20" ht="19" customHeight="1">
      <c r="B20" s="5" t="inlineStr">
        <is>
          <t>Wages and drawings</t>
        </is>
      </c>
      <c r="C20" s="17" t="n"/>
      <c r="D20" s="17" t="n"/>
      <c r="E20" s="7" t="n">
        <v>1000</v>
      </c>
      <c r="F20" s="7" t="n"/>
      <c r="G20" s="7" t="n"/>
      <c r="H20" s="7" t="n"/>
      <c r="I20" s="7" t="n">
        <v>1000</v>
      </c>
      <c r="J20" s="7" t="n"/>
      <c r="K20" s="7" t="n"/>
      <c r="L20" s="7" t="n"/>
      <c r="M20" s="7" t="n">
        <v>1000</v>
      </c>
      <c r="N20" s="7" t="n"/>
      <c r="O20" s="7" t="n"/>
      <c r="P20" s="7" t="n"/>
      <c r="Q20" s="7" t="n">
        <v>1000</v>
      </c>
      <c r="R20" s="14">
        <f>SUM(E20:Q20)</f>
        <v/>
      </c>
    </row>
    <row r="21" ht="19" customHeight="1">
      <c r="B21" s="5" t="inlineStr">
        <is>
          <t>Premises and utilities</t>
        </is>
      </c>
      <c r="C21" s="17" t="n"/>
      <c r="D21" s="17" t="n"/>
      <c r="E21" s="7" t="n">
        <v>420</v>
      </c>
      <c r="F21" s="7" t="n"/>
      <c r="G21" s="7" t="n"/>
      <c r="H21" s="7" t="n"/>
      <c r="I21" s="7" t="n">
        <v>420</v>
      </c>
      <c r="J21" s="7" t="n"/>
      <c r="K21" s="7" t="n"/>
      <c r="L21" s="7" t="n"/>
      <c r="M21" s="7" t="n">
        <v>420</v>
      </c>
      <c r="N21" s="7" t="n"/>
      <c r="O21" s="7" t="n"/>
      <c r="P21" s="7" t="n"/>
      <c r="Q21" s="7" t="n">
        <v>420</v>
      </c>
      <c r="R21" s="14">
        <f>SUM(E21:Q21)</f>
        <v/>
      </c>
    </row>
    <row r="22" ht="19" customHeight="1">
      <c r="B22" s="5" t="inlineStr">
        <is>
          <t>Software and overheads</t>
        </is>
      </c>
      <c r="C22" s="17" t="n"/>
      <c r="D22" s="17" t="n"/>
      <c r="E22" s="7" t="n">
        <v>150</v>
      </c>
      <c r="F22" s="7" t="n">
        <v>150</v>
      </c>
      <c r="G22" s="7" t="n">
        <v>150</v>
      </c>
      <c r="H22" s="7" t="n">
        <v>150</v>
      </c>
      <c r="I22" s="7" t="n">
        <v>150</v>
      </c>
      <c r="J22" s="7" t="n">
        <v>150</v>
      </c>
      <c r="K22" s="7" t="n">
        <v>150</v>
      </c>
      <c r="L22" s="7" t="n">
        <v>150</v>
      </c>
      <c r="M22" s="7" t="n">
        <v>150</v>
      </c>
      <c r="N22" s="7" t="n">
        <v>150</v>
      </c>
      <c r="O22" s="7" t="n">
        <v>150</v>
      </c>
      <c r="P22" s="7" t="n">
        <v>150</v>
      </c>
      <c r="Q22" s="7" t="n">
        <v>150</v>
      </c>
      <c r="R22" s="14">
        <f>SUM(E22:Q22)</f>
        <v/>
      </c>
    </row>
    <row r="23" ht="19" customHeight="1">
      <c r="B23" s="5" t="inlineStr">
        <is>
          <t>VAT payment</t>
        </is>
      </c>
      <c r="C23" s="17" t="n"/>
      <c r="D23" s="17" t="n"/>
      <c r="E23" s="7" t="n"/>
      <c r="F23" s="7" t="n"/>
      <c r="G23" s="7" t="n"/>
      <c r="H23" s="7" t="n"/>
      <c r="I23" s="7" t="n"/>
      <c r="J23" s="7" t="n"/>
      <c r="K23" s="7" t="n"/>
      <c r="L23" s="7" t="n">
        <v>6800</v>
      </c>
      <c r="M23" s="7" t="n"/>
      <c r="N23" s="7" t="n"/>
      <c r="O23" s="7" t="n"/>
      <c r="P23" s="7" t="n"/>
      <c r="Q23" s="7" t="n"/>
      <c r="R23" s="14">
        <f>SUM(E23:Q23)</f>
        <v/>
      </c>
    </row>
    <row r="24" ht="19" customHeight="1">
      <c r="B24" s="5" t="inlineStr">
        <is>
          <t>Corporation tax</t>
        </is>
      </c>
      <c r="C24" s="17" t="n"/>
      <c r="D24" s="17" t="n"/>
      <c r="E24" s="7" t="n"/>
      <c r="F24" s="7" t="n"/>
      <c r="G24" s="7" t="n"/>
      <c r="H24" s="7" t="n"/>
      <c r="I24" s="7" t="n"/>
      <c r="J24" s="7" t="n"/>
      <c r="K24" s="7" t="n"/>
      <c r="L24" s="7" t="n"/>
      <c r="M24" s="7" t="n"/>
      <c r="N24" s="7" t="n"/>
      <c r="O24" s="7" t="n">
        <v>4200</v>
      </c>
      <c r="P24" s="7" t="n"/>
      <c r="Q24" s="7" t="n"/>
      <c r="R24" s="14">
        <f>SUM(E24:Q24)</f>
        <v/>
      </c>
    </row>
    <row r="25" ht="19" customHeight="1">
      <c r="B25" s="5" t="inlineStr">
        <is>
          <t>Other payments</t>
        </is>
      </c>
      <c r="C25" s="17" t="n"/>
      <c r="D25" s="17" t="n"/>
      <c r="E25" s="7" t="n"/>
      <c r="F25" s="7" t="n"/>
      <c r="G25" s="7" t="n"/>
      <c r="H25" s="7" t="n"/>
      <c r="I25" s="7" t="n"/>
      <c r="J25" s="7" t="n"/>
      <c r="K25" s="7" t="n"/>
      <c r="L25" s="7" t="n"/>
      <c r="M25" s="7" t="n"/>
      <c r="N25" s="7" t="n"/>
      <c r="O25" s="7" t="n"/>
      <c r="P25" s="7" t="n"/>
      <c r="Q25" s="7" t="n"/>
      <c r="R25" s="14">
        <f>SUM(E25:Q25)</f>
        <v/>
      </c>
    </row>
    <row r="26" ht="19" customHeight="1">
      <c r="B26" s="18" t="inlineStr">
        <is>
          <t>Total out</t>
        </is>
      </c>
      <c r="C26" s="17" t="n"/>
      <c r="D26" s="17" t="n"/>
      <c r="E26" s="19">
        <f>SUM(E18:E25)</f>
        <v/>
      </c>
      <c r="F26" s="19">
        <f>SUM(F18:F25)</f>
        <v/>
      </c>
      <c r="G26" s="19">
        <f>SUM(G18:G25)</f>
        <v/>
      </c>
      <c r="H26" s="19">
        <f>SUM(H18:H25)</f>
        <v/>
      </c>
      <c r="I26" s="19">
        <f>SUM(I18:I25)</f>
        <v/>
      </c>
      <c r="J26" s="19">
        <f>SUM(J18:J25)</f>
        <v/>
      </c>
      <c r="K26" s="19">
        <f>SUM(K18:K25)</f>
        <v/>
      </c>
      <c r="L26" s="19">
        <f>SUM(L18:L25)</f>
        <v/>
      </c>
      <c r="M26" s="19">
        <f>SUM(M18:M25)</f>
        <v/>
      </c>
      <c r="N26" s="19">
        <f>SUM(N18:N25)</f>
        <v/>
      </c>
      <c r="O26" s="19">
        <f>SUM(O18:O25)</f>
        <v/>
      </c>
      <c r="P26" s="19">
        <f>SUM(P18:P25)</f>
        <v/>
      </c>
      <c r="Q26" s="19">
        <f>SUM(Q18:Q25)</f>
        <v/>
      </c>
      <c r="R26" s="19">
        <f>SUM(R18:R25)</f>
        <v/>
      </c>
    </row>
    <row r="27" ht="20" customHeight="1">
      <c r="B27" s="15" t="inlineStr">
        <is>
          <t>The balance</t>
        </is>
      </c>
      <c r="C27" s="16" t="n"/>
      <c r="D27" s="16" t="n"/>
      <c r="E27" s="16" t="n"/>
      <c r="F27" s="16" t="n"/>
      <c r="G27" s="16" t="n"/>
      <c r="H27" s="16" t="n"/>
      <c r="I27" s="16" t="n"/>
      <c r="J27" s="16" t="n"/>
      <c r="K27" s="16" t="n"/>
      <c r="L27" s="16" t="n"/>
      <c r="M27" s="16" t="n"/>
      <c r="N27" s="16" t="n"/>
      <c r="O27" s="16" t="n"/>
      <c r="P27" s="16" t="n"/>
      <c r="Q27" s="16" t="n"/>
      <c r="R27" s="16" t="n"/>
    </row>
    <row r="28" ht="19" customHeight="1">
      <c r="B28" s="5" t="inlineStr">
        <is>
          <t>Opening balance</t>
        </is>
      </c>
      <c r="C28" s="17" t="n"/>
      <c r="D28" s="17" t="n"/>
      <c r="E28" s="14">
        <f>$G$5</f>
        <v/>
      </c>
      <c r="F28" s="14">
        <f>E30</f>
        <v/>
      </c>
      <c r="G28" s="14">
        <f>F30</f>
        <v/>
      </c>
      <c r="H28" s="14">
        <f>G30</f>
        <v/>
      </c>
      <c r="I28" s="14">
        <f>H30</f>
        <v/>
      </c>
      <c r="J28" s="14">
        <f>I30</f>
        <v/>
      </c>
      <c r="K28" s="14">
        <f>J30</f>
        <v/>
      </c>
      <c r="L28" s="14">
        <f>K30</f>
        <v/>
      </c>
      <c r="M28" s="14">
        <f>L30</f>
        <v/>
      </c>
      <c r="N28" s="14">
        <f>M30</f>
        <v/>
      </c>
      <c r="O28" s="14">
        <f>N30</f>
        <v/>
      </c>
      <c r="P28" s="14">
        <f>O30</f>
        <v/>
      </c>
      <c r="Q28" s="14">
        <f>P30</f>
        <v/>
      </c>
      <c r="R28" s="17" t="n"/>
    </row>
    <row r="29" ht="19" customHeight="1">
      <c r="B29" s="5" t="inlineStr">
        <is>
          <t>Net movement</t>
        </is>
      </c>
      <c r="C29" s="17" t="n"/>
      <c r="D29" s="17" t="n"/>
      <c r="E29" s="14">
        <f>E15-E26</f>
        <v/>
      </c>
      <c r="F29" s="14">
        <f>F15-F26</f>
        <v/>
      </c>
      <c r="G29" s="14">
        <f>G15-G26</f>
        <v/>
      </c>
      <c r="H29" s="14">
        <f>H15-H26</f>
        <v/>
      </c>
      <c r="I29" s="14">
        <f>I15-I26</f>
        <v/>
      </c>
      <c r="J29" s="14">
        <f>J15-J26</f>
        <v/>
      </c>
      <c r="K29" s="14">
        <f>K15-K26</f>
        <v/>
      </c>
      <c r="L29" s="14">
        <f>L15-L26</f>
        <v/>
      </c>
      <c r="M29" s="14">
        <f>M15-M26</f>
        <v/>
      </c>
      <c r="N29" s="14">
        <f>N15-N26</f>
        <v/>
      </c>
      <c r="O29" s="14">
        <f>O15-O26</f>
        <v/>
      </c>
      <c r="P29" s="14">
        <f>P15-P26</f>
        <v/>
      </c>
      <c r="Q29" s="14">
        <f>Q15-Q26</f>
        <v/>
      </c>
      <c r="R29" s="14">
        <f>R15-R26</f>
        <v/>
      </c>
    </row>
    <row r="30" ht="19" customHeight="1">
      <c r="B30" s="18" t="inlineStr">
        <is>
          <t>Closing balance</t>
        </is>
      </c>
      <c r="C30" s="17" t="n"/>
      <c r="D30" s="17" t="n"/>
      <c r="E30" s="19">
        <f>E28+E29</f>
        <v/>
      </c>
      <c r="F30" s="19">
        <f>F28+F29</f>
        <v/>
      </c>
      <c r="G30" s="19">
        <f>G28+G29</f>
        <v/>
      </c>
      <c r="H30" s="19">
        <f>H28+H29</f>
        <v/>
      </c>
      <c r="I30" s="19">
        <f>I28+I29</f>
        <v/>
      </c>
      <c r="J30" s="19">
        <f>J28+J29</f>
        <v/>
      </c>
      <c r="K30" s="19">
        <f>K28+K29</f>
        <v/>
      </c>
      <c r="L30" s="19">
        <f>L28+L29</f>
        <v/>
      </c>
      <c r="M30" s="19">
        <f>M28+M29</f>
        <v/>
      </c>
      <c r="N30" s="19">
        <f>N28+N29</f>
        <v/>
      </c>
      <c r="O30" s="19">
        <f>O28+O29</f>
        <v/>
      </c>
      <c r="P30" s="19">
        <f>P28+P29</f>
        <v/>
      </c>
      <c r="Q30" s="19">
        <f>Q28+Q29</f>
        <v/>
      </c>
      <c r="R30" s="20">
        <f>Q30</f>
        <v/>
      </c>
    </row>
    <row r="31" ht="26" customHeight="1">
      <c r="B31" s="5" t="inlineStr">
        <is>
          <t>Status</t>
        </is>
      </c>
      <c r="C31" s="17" t="n"/>
      <c r="D31" s="17" t="n"/>
      <c r="E31" s="21">
        <f>IF(E30&lt;0,"OVERDRAWN",IF(E30&lt;$G$6,"below buffer","ok"))</f>
        <v/>
      </c>
      <c r="F31" s="21">
        <f>IF(F30&lt;0,"OVERDRAWN",IF(F30&lt;$G$6,"below buffer","ok"))</f>
        <v/>
      </c>
      <c r="G31" s="21">
        <f>IF(G30&lt;0,"OVERDRAWN",IF(G30&lt;$G$6,"below buffer","ok"))</f>
        <v/>
      </c>
      <c r="H31" s="21">
        <f>IF(H30&lt;0,"OVERDRAWN",IF(H30&lt;$G$6,"below buffer","ok"))</f>
        <v/>
      </c>
      <c r="I31" s="21">
        <f>IF(I30&lt;0,"OVERDRAWN",IF(I30&lt;$G$6,"below buffer","ok"))</f>
        <v/>
      </c>
      <c r="J31" s="21">
        <f>IF(J30&lt;0,"OVERDRAWN",IF(J30&lt;$G$6,"below buffer","ok"))</f>
        <v/>
      </c>
      <c r="K31" s="21">
        <f>IF(K30&lt;0,"OVERDRAWN",IF(K30&lt;$G$6,"below buffer","ok"))</f>
        <v/>
      </c>
      <c r="L31" s="21">
        <f>IF(L30&lt;0,"OVERDRAWN",IF(L30&lt;$G$6,"below buffer","ok"))</f>
        <v/>
      </c>
      <c r="M31" s="21">
        <f>IF(M30&lt;0,"OVERDRAWN",IF(M30&lt;$G$6,"below buffer","ok"))</f>
        <v/>
      </c>
      <c r="N31" s="21">
        <f>IF(N30&lt;0,"OVERDRAWN",IF(N30&lt;$G$6,"below buffer","ok"))</f>
        <v/>
      </c>
      <c r="O31" s="21">
        <f>IF(O30&lt;0,"OVERDRAWN",IF(O30&lt;$G$6,"below buffer","ok"))</f>
        <v/>
      </c>
      <c r="P31" s="21">
        <f>IF(P30&lt;0,"OVERDRAWN",IF(P30&lt;$G$6,"below buffer","ok"))</f>
        <v/>
      </c>
      <c r="Q31" s="21">
        <f>IF(Q30&lt;0,"OVERDRAWN",IF(Q30&lt;$G$6,"below buffer","ok"))</f>
        <v/>
      </c>
      <c r="R31" s="17" t="n"/>
    </row>
    <row r="33" ht="30" customHeight="1">
      <c r="B33" s="10" t="inlineStr">
        <is>
          <t>The two grey columns hold sales already made but not yet paid out, so week 1 receives real money rather than nothing. In the example, week 8 is the week to look at: a stock order and the quarter's VAT payment land together.</t>
        </is>
      </c>
    </row>
  </sheetData>
  <mergeCells count="3">
    <mergeCell ref="I6:R6"/>
    <mergeCell ref="B33:R33"/>
    <mergeCell ref="B3:R3"/>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19"/>
  <sheetViews>
    <sheetView showGridLines="0" workbookViewId="0">
      <selection activeCell="A1" sqref="A1"/>
    </sheetView>
  </sheetViews>
  <sheetFormatPr baseColWidth="8" defaultRowHeight="15"/>
  <cols>
    <col width="3" customWidth="1" min="1" max="1"/>
    <col width="36" customWidth="1" min="2" max="2"/>
    <col width="16" customWidth="1" min="3" max="3"/>
    <col width="3" customWidth="1" min="4" max="4"/>
    <col width="54" customWidth="1" min="5" max="5"/>
  </cols>
  <sheetData>
    <row r="2">
      <c r="B2" s="3" t="inlineStr">
        <is>
          <t>What the quarter looks like</t>
        </is>
      </c>
    </row>
    <row r="3" ht="22" customHeight="1">
      <c r="B3" s="4" t="inlineStr">
        <is>
          <t>Everything here reads the Forecast sheet. Nothing to type.</t>
        </is>
      </c>
    </row>
    <row r="5" ht="20" customHeight="1">
      <c r="B5" s="18" t="inlineStr">
        <is>
          <t>Lowest closing balance</t>
        </is>
      </c>
      <c r="C5" s="22">
        <f>MIN(Forecast!$E$30:$Q$30)</f>
        <v/>
      </c>
      <c r="E5" s="10" t="inlineStr">
        <is>
          <t>The whole point of the exercise.</t>
        </is>
      </c>
    </row>
    <row r="6" ht="20" customHeight="1">
      <c r="B6" s="18" t="inlineStr">
        <is>
          <t>Week that happens</t>
        </is>
      </c>
      <c r="C6" s="23">
        <f>IFERROR(INDEX(Forecast!$E$9:$Q$9,MATCH(MIN(Forecast!$E$30:$Q$30),Forecast!$E$30:$Q$30,0)),"")</f>
        <v/>
      </c>
      <c r="E6" s="10" t="inlineStr">
        <is>
          <t>Put this date in your diary now.</t>
        </is>
      </c>
    </row>
    <row r="7" ht="20" customHeight="1">
      <c r="B7" s="5" t="inlineStr">
        <is>
          <t>Weeks below your buffer</t>
        </is>
      </c>
      <c r="C7" s="24">
        <f>COUNTIF(Forecast!$E$31:$Q$31,"below buffer")</f>
        <v/>
      </c>
    </row>
    <row r="8" ht="20" customHeight="1">
      <c r="B8" s="5" t="inlineStr">
        <is>
          <t>Weeks overdrawn</t>
        </is>
      </c>
      <c r="C8" s="24">
        <f>COUNTIF(Forecast!$E$31:$Q$31,"OVERDRAWN")</f>
        <v/>
      </c>
      <c r="E8" s="10" t="inlineStr">
        <is>
          <t>Any number above zero here needs a plan, not a hope.</t>
        </is>
      </c>
    </row>
    <row r="9" ht="20" customHeight="1">
      <c r="B9" s="5" t="inlineStr">
        <is>
          <t>Biggest week of payments</t>
        </is>
      </c>
      <c r="C9" s="25">
        <f>MAX(Forecast!$E$26:$Q$26)</f>
        <v/>
      </c>
    </row>
    <row r="10" ht="20" customHeight="1">
      <c r="B10" s="5" t="inlineStr">
        <is>
          <t>Total in over 13 weeks</t>
        </is>
      </c>
      <c r="C10" s="25">
        <f>Forecast!$R$15</f>
        <v/>
      </c>
    </row>
    <row r="11" ht="20" customHeight="1">
      <c r="B11" s="5" t="inlineStr">
        <is>
          <t>Total out over 13 weeks</t>
        </is>
      </c>
      <c r="C11" s="25">
        <f>Forecast!$R$26</f>
        <v/>
      </c>
    </row>
    <row r="12" ht="39" customHeight="1">
      <c r="B12" s="18" t="inlineStr">
        <is>
          <t>Net movement</t>
        </is>
      </c>
      <c r="C12" s="22">
        <f>Forecast!$R$29</f>
        <v/>
      </c>
      <c r="E12" s="10" t="inlineStr">
        <is>
          <t>Cash generated or consumed across the quarter. A profitable quarter can still be negative here if you are building stock.</t>
        </is>
      </c>
    </row>
    <row r="13" ht="20" customHeight="1">
      <c r="B13" s="5" t="inlineStr">
        <is>
          <t>Opening balance</t>
        </is>
      </c>
      <c r="C13" s="25">
        <f>Forecast!$G$5</f>
        <v/>
      </c>
    </row>
    <row r="14" ht="20" customHeight="1">
      <c r="B14" s="18" t="inlineStr">
        <is>
          <t>Closing balance</t>
        </is>
      </c>
      <c r="C14" s="22">
        <f>Forecast!$Q$30</f>
        <v/>
      </c>
    </row>
    <row r="16">
      <c r="B16" s="15" t="inlineStr">
        <is>
          <t>The verdict</t>
        </is>
      </c>
      <c r="C16" s="26" t="n"/>
      <c r="D16" s="26" t="n"/>
      <c r="E16" s="27" t="n"/>
    </row>
    <row r="17" ht="40" customHeight="1">
      <c r="B17" s="28">
        <f>IF(MIN(Forecast!$E$30:$Q$30)&lt;0,"You run out of money inside the quarter. That is a decision to make now, not in the week it happens.",IF(COUNTIF(Forecast!$E$31:$Q$31,"below buffer")&gt;0,"You stay solvent but go under your buffer. Worth moving a payment or a stock order before you have to.","Comfortable across the quarter on these assumptions. Update it weekly and it stays that way."))</f>
        <v/>
      </c>
      <c r="C17" s="26" t="n"/>
      <c r="D17" s="26" t="n"/>
      <c r="E17" s="27" t="n"/>
    </row>
    <row r="19" ht="46" customHeight="1">
      <c r="B19" s="10" t="inlineStr">
        <is>
          <t>A forecast is a set of assumptions, not a prediction. Its value is that it makes the assumptions visible early enough to change them. If week 8 looks tight, moving one stock order by a fortnight usually fixes it, and that is a conversation with a supplier rather than with a lender.</t>
        </is>
      </c>
    </row>
  </sheetData>
  <mergeCells count="4">
    <mergeCell ref="B17:E17"/>
    <mergeCell ref="B3:E3"/>
    <mergeCell ref="B19:E19"/>
    <mergeCell ref="B16:E1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- 13 Week Cash Flow Forecast</dc:title>
  <dc:subject xmlns:dc="http://purl.org/dc/elements/1.1/">Rolling 13 week cash flow for online sellers, with payout lag, stock cycles and VAT</dc:subject>
  <dcterms:created xmlns:dcterms="http://purl.org/dc/terms/" xmlns:xsi="http://www.w3.org/2001/XMLSchema-instance" xsi:type="dcterms:W3CDTF">2026-08-07T20:26:00Z</dcterms:created>
  <dcterms:modified xmlns:dcterms="http://purl.org/dc/terms/" xmlns:xsi="http://www.w3.org/2001/XMLSchema-instance" xsi:type="dcterms:W3CDTF">2026-08-07T20:26:00Z</dcterms:modified>
</cp:coreProperties>
</file>