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One fair" sheetId="2" state="visible" r:id="rId2"/>
    <sheet xmlns:r="http://schemas.openxmlformats.org/officeDocument/2006/relationships" name="Your year" sheetId="3" state="visible" r:id="rId3"/>
  </sheets>
  <definedNames/>
  <calcPr calcId="124519" fullCalcOnLoad="1"/>
</workbook>
</file>

<file path=xl/styles.xml><?xml version="1.0" encoding="utf-8"?>
<styleSheet xmlns="http://schemas.openxmlformats.org/spreadsheetml/2006/main">
  <numFmts count="5">
    <numFmt numFmtId="164" formatCode="£#,##0.00"/>
    <numFmt numFmtId="165" formatCode="#,##0.0"/>
    <numFmt numFmtId="166" formatCode="0.0%"/>
    <numFmt numFmtId="167" formatCode="yyyy-mm-dd"/>
    <numFmt numFmtId="168" formatCode="dd mmm yyyy"/>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3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166" fontId="8" fillId="3" borderId="1" pivotButton="0" quotePrefix="0" xfId="0"/>
    <xf numFmtId="3" fontId="8" fillId="3" borderId="1" pivotButton="0" quotePrefix="0" xfId="0"/>
    <xf numFmtId="164" fontId="8" fillId="4" borderId="1" pivotButton="0" quotePrefix="0" xfId="0"/>
    <xf numFmtId="0" fontId="8" fillId="0" borderId="0" pivotButton="0" quotePrefix="0" xfId="0"/>
    <xf numFmtId="165" fontId="9" fillId="4" borderId="1" pivotButton="0" quotePrefix="0" xfId="0"/>
    <xf numFmtId="164" fontId="9" fillId="4" borderId="1" pivotButton="0" quotePrefix="0" xfId="0"/>
    <xf numFmtId="0" fontId="8" fillId="4" borderId="1" pivotButton="0" quotePrefix="0" xfId="0"/>
    <xf numFmtId="0" fontId="10" fillId="0" borderId="0" pivotButton="0" quotePrefix="0" xfId="0"/>
    <xf numFmtId="0" fontId="6" fillId="2" borderId="0" applyAlignment="1" pivotButton="0" quotePrefix="0" xfId="0">
      <alignment vertical="center" wrapText="1"/>
    </xf>
    <xf numFmtId="0" fontId="7" fillId="3" borderId="1" pivotButton="0" quotePrefix="0" xfId="0"/>
    <xf numFmtId="168" fontId="7" fillId="3" borderId="1" pivotButton="0" quotePrefix="0" xfId="0"/>
    <xf numFmtId="164" fontId="7" fillId="3" borderId="1" pivotButton="0" quotePrefix="0" xfId="0"/>
    <xf numFmtId="165" fontId="7" fillId="3" borderId="1" pivotButton="0" quotePrefix="0" xfId="0"/>
    <xf numFmtId="3" fontId="7" fillId="3" borderId="1" pivotButton="0" quotePrefix="0" xfId="0"/>
    <xf numFmtId="164" fontId="7" fillId="4" borderId="1" pivotButton="0" quotePrefix="0" xfId="0"/>
    <xf numFmtId="0" fontId="7" fillId="4" borderId="1" pivotButton="0" quotePrefix="0" xfId="0"/>
    <xf numFmtId="3" fontId="8" fillId="4" borderId="1" pivotButton="0" quotePrefix="0" xfId="0"/>
    <xf numFmtId="165" fontId="8" fillId="4" borderId="1" pivotButton="0" quotePrefix="0" xfId="0"/>
  </cellXfs>
  <cellStyles count="1">
    <cellStyle name="Normal" xfId="0" builtinId="0" hidden="0"/>
  </cellStyles>
  <dxfs count="3">
    <dxf>
      <fill>
        <patternFill patternType="solid">
          <fgColor rgb="00E6F2EC"/>
        </patternFill>
      </fill>
    </dxf>
    <dxf>
      <fill>
        <patternFill patternType="solid">
          <fgColor rgb="00FAF0E2"/>
        </patternFill>
      </fill>
    </dxf>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9"/>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Craft Fair vs Etsy Calculator</t>
        </is>
      </c>
    </row>
    <row r="3">
      <c r="A3" s="3" t="inlineStr">
        <is>
          <t>Two break-evens, not one: the items that cover the day, and the many more that beat selling the same stock online.</t>
        </is>
      </c>
    </row>
    <row r="5">
      <c r="B5" s="4" t="inlineStr">
        <is>
          <t>The two channels have opposite shapes</t>
        </is>
      </c>
    </row>
    <row r="6" ht="45" customHeight="1">
      <c r="B6" s="5" t="inlineStr">
        <is>
          <t>A craft fair is almost all fixed cost. The stall, the travel and your day are the same whether you sell four things or forty. Once you are there, an extra sale costs you a card fee and a paper bag.</t>
        </is>
      </c>
    </row>
    <row r="8" ht="45" customHeight="1">
      <c r="B8" s="5" t="inlineStr">
        <is>
          <t>Etsy is the other way round. It costs nothing to be open and every sale carries fees, postage and packaging. So the two lines have very different slopes and they cross somewhere, and where they cross is the whole question.</t>
        </is>
      </c>
    </row>
    <row r="10">
      <c r="B10" s="4" t="inlineStr">
        <is>
          <t>Two numbers, and the second is the one nobody works out</t>
        </is>
      </c>
    </row>
    <row r="11" ht="30" customHeight="1">
      <c r="B11" s="5" t="inlineStr">
        <is>
          <t>1.  Items to cover the day. The fixed cost divided by what one item contributes at the fair. On the worked example that is about seventeen.</t>
        </is>
      </c>
    </row>
    <row r="13" ht="45" customHeight="1">
      <c r="B13" s="5" t="inlineStr">
        <is>
          <t>2.  Items to beat Etsy. The fixed cost divided by the difference between the two contributions. On the same example that is about fifty-four, because Etsy already keeps a good share of each item and the fair only wins the difference.</t>
        </is>
      </c>
    </row>
    <row r="15" ht="45" customHeight="1">
      <c r="B15" s="5" t="inlineStr">
        <is>
          <t>Most makers work out the first and assume it answers the question. It does not. Covering the day only means you did not lose money by going. Beating Etsy means the day was the better use of the stock.</t>
        </is>
      </c>
    </row>
    <row r="17">
      <c r="B17" s="4" t="inlineStr">
        <is>
          <t>Both channels cost you time</t>
        </is>
      </c>
    </row>
    <row r="18" ht="45" customHeight="1">
      <c r="B18" s="5" t="inlineStr">
        <is>
          <t>A day at a fair is obviously your time. The five minutes it takes to print a label, wrap a parcel and walk to the post box is not, and leaving it out would quietly load the whole comparison against the fair. So an Etsy order is charged at the same hourly rate as your day.</t>
        </is>
      </c>
    </row>
    <row r="20">
      <c r="B20" s="4" t="inlineStr">
        <is>
          <t>What this arithmetic cannot see</t>
        </is>
      </c>
    </row>
    <row r="21" ht="45" customHeight="1">
      <c r="B21" s="5" t="inlineStr">
        <is>
          <t>It assumes the stock would have sold on Etsy anyway. If the fair reaches people who would never have found you online, those sales are not coming out of your Etsy orders and the second break-even matters much less.</t>
        </is>
      </c>
    </row>
    <row r="23" ht="45" customHeight="1">
      <c r="B23" s="5" t="inlineStr">
        <is>
          <t>It also cannot value the things a fair gives you that a listing cannot: watching which pieces people pick up first, commissions, wholesale enquiries, and photographs of your work in someone's hands. What it gives you is the price of finding out.</t>
        </is>
      </c>
    </row>
    <row r="25">
      <c r="B25" s="4" t="inlineStr">
        <is>
          <t>Set your hourly rate to nil</t>
        </is>
      </c>
    </row>
    <row r="26" ht="45" customHeight="1">
      <c r="B26" s="5" t="inlineStr">
        <is>
          <t>You will get the out-of-pocket answer, which is the one that matters if you were going to have the day off regardless. Both figures are true and they answer different questions, so the sheet shows you both.</t>
        </is>
      </c>
    </row>
    <row r="28">
      <c r="B28" s="4" t="inlineStr">
        <is>
          <t>General information</t>
        </is>
      </c>
    </row>
    <row r="29" ht="30" customHeight="1">
      <c r="B29"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1"/>
  <sheetViews>
    <sheetView showGridLines="0" workbookViewId="0">
      <selection activeCell="A1" sqref="A1"/>
    </sheetView>
  </sheetViews>
  <sheetFormatPr baseColWidth="8" defaultRowHeight="15"/>
  <cols>
    <col width="40" customWidth="1" min="1" max="1"/>
    <col width="14" customWidth="1" min="2" max="2"/>
    <col width="58" customWidth="1" min="3" max="3"/>
  </cols>
  <sheetData>
    <row r="1">
      <c r="A1" s="1" t="inlineStr">
        <is>
          <t>ZAZEN TAX</t>
        </is>
      </c>
    </row>
    <row r="2">
      <c r="A2" s="2" t="inlineStr">
        <is>
          <t>One day, against the same stock online</t>
        </is>
      </c>
    </row>
    <row r="5" ht="19" customHeight="1">
      <c r="A5" s="6" t="inlineStr">
        <is>
          <t xml:space="preserve">  The day</t>
        </is>
      </c>
      <c r="B5" s="7" t="n"/>
      <c r="C5" s="7" t="n"/>
    </row>
    <row r="6">
      <c r="A6" s="8" t="inlineStr">
        <is>
          <t>Stall or pitch fee</t>
        </is>
      </c>
      <c r="B6" s="9" t="n">
        <v>85</v>
      </c>
      <c r="C6" s="10" t="inlineStr"/>
    </row>
    <row r="7">
      <c r="A7" s="8" t="inlineStr">
        <is>
          <t>Travel and parking</t>
        </is>
      </c>
      <c r="B7" s="9" t="n">
        <v>32</v>
      </c>
      <c r="C7" s="10" t="inlineStr">
        <is>
          <t>Both ways, plus anything you had to buy on the day.</t>
        </is>
      </c>
    </row>
    <row r="8">
      <c r="A8" s="8" t="inlineStr">
        <is>
          <t>Your hours</t>
        </is>
      </c>
      <c r="B8" s="11" t="n">
        <v>9</v>
      </c>
      <c r="C8" s="10" t="inlineStr">
        <is>
          <t>Setting up, standing there, packing down and the driving at both ends.</t>
        </is>
      </c>
    </row>
    <row r="9">
      <c r="A9" s="8" t="inlineStr">
        <is>
          <t>Your hourly rate</t>
        </is>
      </c>
      <c r="B9" s="9" t="n">
        <v>15</v>
      </c>
      <c r="C9" s="10" t="inlineStr">
        <is>
          <t>Set it to 0 to see the out-of-pocket answer.</t>
        </is>
      </c>
    </row>
    <row r="10">
      <c r="A10" s="8" t="inlineStr">
        <is>
          <t>Anything else for the day</t>
        </is>
      </c>
      <c r="B10" s="9" t="n">
        <v>12</v>
      </c>
      <c r="C10" s="10" t="inlineStr">
        <is>
          <t>Insurance, a share of the gazebo, table hire.</t>
        </is>
      </c>
    </row>
    <row r="11">
      <c r="A11" s="8" t="inlineStr">
        <is>
          <t>Card reader fee</t>
        </is>
      </c>
      <c r="B11" s="12" t="n">
        <v>0.0175</v>
      </c>
      <c r="C11" s="10" t="inlineStr"/>
    </row>
    <row r="13" ht="19" customHeight="1">
      <c r="A13" s="6" t="inlineStr">
        <is>
          <t xml:space="preserve">  The item</t>
        </is>
      </c>
      <c r="B13" s="7" t="n"/>
      <c r="C13" s="7" t="n"/>
    </row>
    <row r="14">
      <c r="A14" s="8" t="inlineStr">
        <is>
          <t>Price</t>
        </is>
      </c>
      <c r="B14" s="9" t="n">
        <v>28</v>
      </c>
      <c r="C14" s="10" t="inlineStr">
        <is>
          <t>The same price both ways, so it is like for like.</t>
        </is>
      </c>
    </row>
    <row r="15">
      <c r="A15" s="8" t="inlineStr">
        <is>
          <t>Materials</t>
        </is>
      </c>
      <c r="B15" s="9" t="n">
        <v>7.2</v>
      </c>
      <c r="C15" s="10" t="inlineStr"/>
    </row>
    <row r="16">
      <c r="A16" s="8" t="inlineStr">
        <is>
          <t>Your VAT rate</t>
        </is>
      </c>
      <c r="B16" s="12" t="n">
        <v>0.2</v>
      </c>
      <c r="C16" s="10" t="inlineStr"/>
    </row>
    <row r="17">
      <c r="A17" s="8" t="inlineStr">
        <is>
          <t>Packaging at the fair</t>
        </is>
      </c>
      <c r="B17" s="9" t="n">
        <v>0.2</v>
      </c>
      <c r="C17" s="10" t="inlineStr">
        <is>
          <t>A bag and tissue rather than a posting box.</t>
        </is>
      </c>
    </row>
    <row r="18">
      <c r="A18" s="8" t="inlineStr">
        <is>
          <t>Delivery charged on Etsy</t>
        </is>
      </c>
      <c r="B18" s="9" t="n">
        <v>3.95</v>
      </c>
      <c r="C18" s="10" t="inlineStr"/>
    </row>
    <row r="19">
      <c r="A19" s="8" t="inlineStr">
        <is>
          <t>Postage you pay</t>
        </is>
      </c>
      <c r="B19" s="9" t="n">
        <v>3.2</v>
      </c>
      <c r="C19" s="10" t="inlineStr"/>
    </row>
    <row r="20">
      <c r="A20" s="8" t="inlineStr">
        <is>
          <t>Packaging on Etsy</t>
        </is>
      </c>
      <c r="B20" s="9" t="n">
        <v>0.55</v>
      </c>
      <c r="C20" s="10" t="inlineStr"/>
    </row>
    <row r="21">
      <c r="A21" s="8" t="inlineStr">
        <is>
          <t>Minutes to pack and post one Etsy order</t>
        </is>
      </c>
      <c r="B21" s="11" t="n">
        <v>5</v>
      </c>
      <c r="C21" s="10" t="inlineStr">
        <is>
          <t>Printing the label, wrapping it, and the walk to the post box. Charged at the same hourly rate as your day at the fair, so the comparison is fair.</t>
        </is>
      </c>
    </row>
    <row r="22">
      <c r="A22" s="8" t="inlineStr">
        <is>
          <t>Items you expect to sell</t>
        </is>
      </c>
      <c r="B22" s="13" t="n">
        <v>20</v>
      </c>
      <c r="C22" s="10" t="inlineStr"/>
    </row>
    <row r="24" ht="19" customHeight="1">
      <c r="A24" s="6" t="inlineStr">
        <is>
          <t xml:space="preserve">  What each channel keeps</t>
        </is>
      </c>
      <c r="B24" s="7" t="n"/>
      <c r="C24" s="7" t="n"/>
    </row>
    <row r="25">
      <c r="A25" s="8" t="inlineStr">
        <is>
          <t>The day costs you</t>
        </is>
      </c>
      <c r="B25" s="14">
        <f>$B$6+$B$7+$B$8*$B$9+$B$10</f>
        <v/>
      </c>
    </row>
    <row r="26">
      <c r="A26" s="8" t="inlineStr">
        <is>
          <t xml:space="preserve">  of which your own time</t>
        </is>
      </c>
      <c r="B26" s="14">
        <f>$B$8*$B$9</f>
        <v/>
      </c>
      <c r="C26" s="10" t="inlineStr">
        <is>
          <t>The part you can choose not to count.</t>
        </is>
      </c>
    </row>
    <row r="27">
      <c r="A27" s="8" t="inlineStr">
        <is>
          <t>Contribution an item at the fair</t>
        </is>
      </c>
      <c r="B27" s="14">
        <f>(IF($B$16&gt;0,IFERROR($B$14/(1+$B$16),0),$B$14))-$B$15-$B$14*$B$11-(IF($B$16&gt;0,IFERROR($B$17/(1+$B$16),0),$B$17))</f>
        <v/>
      </c>
      <c r="C27" s="10" t="inlineStr">
        <is>
          <t>No Etsy fees, no postage, lighter packaging.</t>
        </is>
      </c>
    </row>
    <row r="28">
      <c r="A28" s="8" t="inlineStr">
        <is>
          <t>Contribution an item on Etsy</t>
        </is>
      </c>
      <c r="B28" s="14">
        <f>(IF($B$16&gt;0,IFERROR(($B$14+$B$18)/(1+$B$16),0),($B$14+$B$18)))-((0.2+($B$14+$B$18)*0.065+($B$14+$B$18)*0.04+0.2+($B$14+$B$18)*0.0048)*(IF($B$16&gt;0,1,1+0.2)))-$B$15-$B$19-(IF($B$16&gt;0,IFERROR($B$20/(1+$B$16),0),$B$20))-(IFERROR($B$21/60,0)*$B$9)</f>
        <v/>
      </c>
      <c r="C28" s="10" t="inlineStr">
        <is>
          <t>After the fees, the postage, the delivery the buyer paid, and the time it takes to pack and send.</t>
        </is>
      </c>
    </row>
    <row r="29">
      <c r="A29" s="8" t="inlineStr">
        <is>
          <t>The fair keeps this much more</t>
        </is>
      </c>
      <c r="B29" s="14">
        <f>((IF($B$16&gt;0,IFERROR($B$14/(1+$B$16),0),$B$14))-$B$15-$B$14*$B$11-(IF($B$16&gt;0,IFERROR($B$17/(1+$B$16),0),$B$17)))-((IF($B$16&gt;0,IFERROR(($B$14+$B$18)/(1+$B$16),0),($B$14+$B$18)))-((0.2+($B$14+$B$18)*0.065+($B$14+$B$18)*0.04+0.2+($B$14+$B$18)*0.0048)*(IF($B$16&gt;0,1,1+0.2)))-$B$15-$B$19-(IF($B$16&gt;0,IFERROR($B$20/(1+$B$16),0),$B$20))-(IFERROR($B$21/60,0)*$B$9))</f>
        <v/>
      </c>
      <c r="C29" s="10" t="inlineStr">
        <is>
          <t>This is what the day has to be paid for out of.</t>
        </is>
      </c>
    </row>
    <row r="31" ht="19" customHeight="1">
      <c r="A31" s="6" t="inlineStr">
        <is>
          <t xml:space="preserve">  The two break-evens</t>
        </is>
      </c>
      <c r="B31" s="7" t="n"/>
      <c r="C31" s="7" t="n"/>
    </row>
    <row r="32">
      <c r="A32" s="15" t="inlineStr">
        <is>
          <t>Items to cover the day at all</t>
        </is>
      </c>
      <c r="B32" s="16">
        <f>IF(((IF($B$16&gt;0,IFERROR($B$14/(1+$B$16),0),$B$14))-$B$15-$B$14*$B$11-(IF($B$16&gt;0,IFERROR($B$17/(1+$B$16),0),$B$17)))&lt;=0,"never",IFERROR(($B$6+$B$7+$B$8*$B$9+$B$10)/((IF($B$16&gt;0,IFERROR($B$14/(1+$B$16),0),$B$14))-$B$15-$B$14*$B$11-(IF($B$16&gt;0,IFERROR($B$17/(1+$B$16),0),$B$17))),""))</f>
        <v/>
      </c>
      <c r="C32" s="10" t="inlineStr">
        <is>
          <t>Below this you lost money by going.</t>
        </is>
      </c>
    </row>
    <row r="33">
      <c r="A33" s="15" t="inlineStr">
        <is>
          <t>Items to beat selling them on Etsy</t>
        </is>
      </c>
      <c r="B33" s="16">
        <f>IF((((IF($B$16&gt;0,IFERROR($B$14/(1+$B$16),0),$B$14))-$B$15-$B$14*$B$11-(IF($B$16&gt;0,IFERROR($B$17/(1+$B$16),0),$B$17)))-((IF($B$16&gt;0,IFERROR(($B$14+$B$18)/(1+$B$16),0),($B$14+$B$18)))-((0.2+($B$14+$B$18)*0.065+($B$14+$B$18)*0.04+0.2+($B$14+$B$18)*0.0048)*(IF($B$16&gt;0,1,1+0.2)))-$B$15-$B$19-(IF($B$16&gt;0,IFERROR($B$20/(1+$B$16),0),$B$20))-(IFERROR($B$21/60,0)*$B$9)))&lt;=0,"never",IFERROR(($B$6+$B$7+$B$8*$B$9+$B$10)/(((IF($B$16&gt;0,IFERROR($B$14/(1+$B$16),0),$B$14))-$B$15-$B$14*$B$11-(IF($B$16&gt;0,IFERROR($B$17/(1+$B$16),0),$B$17)))-((IF($B$16&gt;0,IFERROR(($B$14+$B$18)/(1+$B$16),0),($B$14+$B$18)))-((0.2+($B$14+$B$18)*0.065+($B$14+$B$18)*0.04+0.2+($B$14+$B$18)*0.0048)*(IF($B$16&gt;0,1,1+0.2)))-$B$15-$B$19-(IF($B$16&gt;0,IFERROR($B$20/(1+$B$16),0),$B$20))-(IFERROR($B$21/60,0)*$B$9))),""))</f>
        <v/>
      </c>
      <c r="C33" s="10" t="inlineStr">
        <is>
          <t>Below this the day cost you money against the alternative, even though it covered its own costs.</t>
        </is>
      </c>
    </row>
    <row r="35" ht="19" customHeight="1">
      <c r="A35" s="6" t="inlineStr">
        <is>
          <t xml:space="preserve">  At the number you expect</t>
        </is>
      </c>
      <c r="B35" s="7" t="n"/>
      <c r="C35" s="7" t="n"/>
    </row>
    <row r="36">
      <c r="A36" s="8" t="inlineStr">
        <is>
          <t>The fair leaves</t>
        </is>
      </c>
      <c r="B36" s="14">
        <f>$B$22*((IF($B$16&gt;0,IFERROR($B$14/(1+$B$16),0),$B$14))-$B$15-$B$14*$B$11-(IF($B$16&gt;0,IFERROR($B$17/(1+$B$16),0),$B$17)))-($B$6+$B$7+$B$8*$B$9+$B$10)</f>
        <v/>
      </c>
    </row>
    <row r="37">
      <c r="A37" s="8" t="inlineStr">
        <is>
          <t>The same items on Etsy would leave</t>
        </is>
      </c>
      <c r="B37" s="14">
        <f>$B$22*((IF($B$16&gt;0,IFERROR(($B$14+$B$18)/(1+$B$16),0),($B$14+$B$18)))-((0.2+($B$14+$B$18)*0.065+($B$14+$B$18)*0.04+0.2+($B$14+$B$18)*0.0048)*(IF($B$16&gt;0,1,1+0.2)))-$B$15-$B$19-(IF($B$16&gt;0,IFERROR($B$20/(1+$B$16),0),$B$20))-(IFERROR($B$21/60,0)*$B$9))</f>
        <v/>
      </c>
    </row>
    <row r="38">
      <c r="A38" s="15" t="inlineStr">
        <is>
          <t>Difference</t>
        </is>
      </c>
      <c r="B38" s="17">
        <f>($B$22*((IF($B$16&gt;0,IFERROR($B$14/(1+$B$16),0),$B$14))-$B$15-$B$14*$B$11-(IF($B$16&gt;0,IFERROR($B$17/(1+$B$16),0),$B$17)))-($B$6+$B$7+$B$8*$B$9+$B$10))-($B$22*((IF($B$16&gt;0,IFERROR(($B$14+$B$18)/(1+$B$16),0),($B$14+$B$18)))-((0.2+($B$14+$B$18)*0.065+($B$14+$B$18)*0.04+0.2+($B$14+$B$18)*0.0048)*(IF($B$16&gt;0,1,1+0.2)))-$B$15-$B$19-(IF($B$16&gt;0,IFERROR($B$20/(1+$B$16),0),$B$20))-(IFERROR($B$21/60,0)*$B$9)))</f>
        <v/>
      </c>
    </row>
    <row r="39">
      <c r="A39" s="8" t="inlineStr">
        <is>
          <t>Verdict</t>
        </is>
      </c>
      <c r="B39" s="18">
        <f>IF(($B$22*((IF($B$16&gt;0,IFERROR($B$14/(1+$B$16),0),$B$14))-$B$15-$B$14*$B$11-(IF($B$16&gt;0,IFERROR($B$17/(1+$B$16),0),$B$17)))-($B$6+$B$7+$B$8*$B$9+$B$10))-($B$22*((IF($B$16&gt;0,IFERROR(($B$14+$B$18)/(1+$B$16),0),($B$14+$B$18)))-((0.2+($B$14+$B$18)*0.065+($B$14+$B$18)*0.04+0.2+($B$14+$B$18)*0.0048)*(IF($B$16&gt;0,1,1+0.2)))-$B$15-$B$19-(IF($B$16&gt;0,IFERROR($B$20/(1+$B$16),0),$B$20))-(IFERROR($B$21/60,0)*$B$9)))&gt;0,"The fair wins on the arithmetic",IF(($B$22*((IF($B$16&gt;0,IFERROR($B$14/(1+$B$16),0),$B$14))-$B$15-$B$14*$B$11-(IF($B$16&gt;0,IFERROR($B$17/(1+$B$16),0),$B$17)))-($B$6+$B$7+$B$8*$B$9+$B$10))&gt;0,"The day pays for itself but Etsy would have paid more","The day does not cover its own costs"))</f>
        <v/>
      </c>
    </row>
    <row r="41">
      <c r="A41" s="19" t="inlineStr">
        <is>
          <t>Covering the day only means you did not lose money by going. Beating Etsy means the day was the better use of the stock. They are different questions and the second one is much harder to pass.</t>
        </is>
      </c>
    </row>
  </sheetData>
  <conditionalFormatting sqref="B38">
    <cfRule type="cellIs" priority="1" operator="greaterThan" dxfId="0">
      <formula>0</formula>
    </cfRule>
    <cfRule type="cellIs" priority="2" operator="lessThanOrEqual" dxfId="1">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29"/>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4" customWidth="1" min="1" max="1"/>
    <col width="12" customWidth="1" min="2" max="2"/>
    <col width="10" customWidth="1" min="3" max="3"/>
    <col width="10" customWidth="1" min="4" max="4"/>
    <col width="9" customWidth="1" min="5" max="5"/>
    <col width="10" customWidth="1" min="6" max="6"/>
    <col width="11" customWidth="1" min="7" max="7"/>
    <col width="12" customWidth="1" min="8" max="8"/>
    <col width="12" customWidth="1" min="9" max="9"/>
    <col width="13" customWidth="1" min="10" max="10"/>
    <col width="12" customWidth="1" min="11" max="11"/>
    <col width="12" customWidth="1" min="12" max="12"/>
  </cols>
  <sheetData>
    <row r="1">
      <c r="A1" s="1" t="inlineStr">
        <is>
          <t>ZAZEN TAX</t>
        </is>
      </c>
    </row>
    <row r="2">
      <c r="A2" s="2" t="inlineStr">
        <is>
          <t>Every fair you did</t>
        </is>
      </c>
    </row>
    <row r="5">
      <c r="A5" s="3" t="inlineStr">
        <is>
          <t>Yellow is yours. The item and your hourly rate come from the One fair sheet.</t>
        </is>
      </c>
    </row>
    <row r="6" ht="28" customHeight="1">
      <c r="A6" s="20" t="inlineStr">
        <is>
          <t>Fair</t>
        </is>
      </c>
      <c r="B6" s="20" t="inlineStr">
        <is>
          <t>Date</t>
        </is>
      </c>
      <c r="C6" s="20" t="inlineStr">
        <is>
          <t>Stall</t>
        </is>
      </c>
      <c r="D6" s="20" t="inlineStr">
        <is>
          <t>Travel</t>
        </is>
      </c>
      <c r="E6" s="20" t="inlineStr">
        <is>
          <t>Hours</t>
        </is>
      </c>
      <c r="F6" s="20" t="inlineStr">
        <is>
          <t>Other</t>
        </is>
      </c>
      <c r="G6" s="20" t="inlineStr">
        <is>
          <t>Items sold</t>
        </is>
      </c>
      <c r="H6" s="20" t="inlineStr">
        <is>
          <t>The day cost</t>
        </is>
      </c>
      <c r="I6" s="20" t="inlineStr">
        <is>
          <t>The fair left</t>
        </is>
      </c>
      <c r="J6" s="20" t="inlineStr">
        <is>
          <t>Etsy would have</t>
        </is>
      </c>
      <c r="K6" s="20" t="inlineStr">
        <is>
          <t>Difference</t>
        </is>
      </c>
      <c r="L6" s="20" t="inlineStr">
        <is>
          <t>Worth going?</t>
        </is>
      </c>
    </row>
    <row r="8">
      <c r="A8" s="21" t="inlineStr">
        <is>
          <t>Spring makers market</t>
        </is>
      </c>
      <c r="B8" s="22" t="n">
        <v>46095</v>
      </c>
      <c r="C8" s="23" t="n">
        <v>45</v>
      </c>
      <c r="D8" s="23" t="n">
        <v>18</v>
      </c>
      <c r="E8" s="24" t="n">
        <v>7</v>
      </c>
      <c r="F8" s="23" t="n">
        <v>0</v>
      </c>
      <c r="G8" s="25" t="n">
        <v>11</v>
      </c>
      <c r="H8" s="26">
        <f>IF($A8="","",($C8+$D8+$E8*'One fair'!$B$9+$F8))</f>
        <v/>
      </c>
      <c r="I8" s="26">
        <f>IF($A8="","",$G8*'One fair'!$B$27-($C8+$D8+$E8*'One fair'!$B$9+$F8))</f>
        <v/>
      </c>
      <c r="J8" s="26">
        <f>IF($A8="","",$G8*'One fair'!$B$28)</f>
        <v/>
      </c>
      <c r="K8" s="26">
        <f>IF($A8="","",($G8*'One fair'!$B$27-($C8+$D8+$E8*'One fair'!$B$9+$F8))-($G8*'One fair'!$B$28))</f>
        <v/>
      </c>
      <c r="L8" s="27">
        <f>IF($A8="","",IF(($G8*'One fair'!$B$27-($C8+$D8+$E8*'One fair'!$B$9+$F8))-($G8*'One fair'!$B$28)&gt;0,"Yes",IF(($G8*'One fair'!$B$27-($C8+$D8+$E8*'One fair'!$B$9+$F8))&gt;0,"Covered it","No")))</f>
        <v/>
      </c>
    </row>
    <row r="9">
      <c r="A9" s="21" t="inlineStr">
        <is>
          <t>Cathedral craft fair</t>
        </is>
      </c>
      <c r="B9" s="22" t="n">
        <v>46123</v>
      </c>
      <c r="C9" s="23" t="n">
        <v>85</v>
      </c>
      <c r="D9" s="23" t="n">
        <v>32</v>
      </c>
      <c r="E9" s="24" t="n">
        <v>9</v>
      </c>
      <c r="F9" s="23" t="n">
        <v>12</v>
      </c>
      <c r="G9" s="25" t="n">
        <v>24</v>
      </c>
      <c r="H9" s="26">
        <f>IF($A9="","",($C9+$D9+$E9*'One fair'!$B$9+$F9))</f>
        <v/>
      </c>
      <c r="I9" s="26">
        <f>IF($A9="","",$G9*'One fair'!$B$27-($C9+$D9+$E9*'One fair'!$B$9+$F9))</f>
        <v/>
      </c>
      <c r="J9" s="26">
        <f>IF($A9="","",$G9*'One fair'!$B$28)</f>
        <v/>
      </c>
      <c r="K9" s="26">
        <f>IF($A9="","",($G9*'One fair'!$B$27-($C9+$D9+$E9*'One fair'!$B$9+$F9))-($G9*'One fair'!$B$28))</f>
        <v/>
      </c>
      <c r="L9" s="27">
        <f>IF($A9="","",IF(($G9*'One fair'!$B$27-($C9+$D9+$E9*'One fair'!$B$9+$F9))-($G9*'One fair'!$B$28)&gt;0,"Yes",IF(($G9*'One fair'!$B$27-($C9+$D9+$E9*'One fair'!$B$9+$F9))&gt;0,"Covered it","No")))</f>
        <v/>
      </c>
    </row>
    <row r="10">
      <c r="A10" s="21" t="inlineStr">
        <is>
          <t>Village fete</t>
        </is>
      </c>
      <c r="B10" s="22" t="n">
        <v>46165</v>
      </c>
      <c r="C10" s="23" t="n">
        <v>20</v>
      </c>
      <c r="D10" s="23" t="n">
        <v>9</v>
      </c>
      <c r="E10" s="24" t="n">
        <v>6</v>
      </c>
      <c r="F10" s="23" t="n">
        <v>0</v>
      </c>
      <c r="G10" s="25" t="n">
        <v>7</v>
      </c>
      <c r="H10" s="26">
        <f>IF($A10="","",($C10+$D10+$E10*'One fair'!$B$9+$F10))</f>
        <v/>
      </c>
      <c r="I10" s="26">
        <f>IF($A10="","",$G10*'One fair'!$B$27-($C10+$D10+$E10*'One fair'!$B$9+$F10))</f>
        <v/>
      </c>
      <c r="J10" s="26">
        <f>IF($A10="","",$G10*'One fair'!$B$28)</f>
        <v/>
      </c>
      <c r="K10" s="26">
        <f>IF($A10="","",($G10*'One fair'!$B$27-($C10+$D10+$E10*'One fair'!$B$9+$F10))-($G10*'One fair'!$B$28))</f>
        <v/>
      </c>
      <c r="L10" s="27">
        <f>IF($A10="","",IF(($G10*'One fair'!$B$27-($C10+$D10+$E10*'One fair'!$B$9+$F10))-($G10*'One fair'!$B$28)&gt;0,"Yes",IF(($G10*'One fair'!$B$27-($C10+$D10+$E10*'One fair'!$B$9+$F10))&gt;0,"Covered it","No")))</f>
        <v/>
      </c>
    </row>
    <row r="11">
      <c r="A11" s="21" t="inlineStr">
        <is>
          <t>Summer food and craft</t>
        </is>
      </c>
      <c r="B11" s="22" t="n">
        <v>46193</v>
      </c>
      <c r="C11" s="23" t="n">
        <v>65</v>
      </c>
      <c r="D11" s="23" t="n">
        <v>26</v>
      </c>
      <c r="E11" s="24" t="n">
        <v>8</v>
      </c>
      <c r="F11" s="23" t="n">
        <v>0</v>
      </c>
      <c r="G11" s="25" t="n">
        <v>18</v>
      </c>
      <c r="H11" s="26">
        <f>IF($A11="","",($C11+$D11+$E11*'One fair'!$B$9+$F11))</f>
        <v/>
      </c>
      <c r="I11" s="26">
        <f>IF($A11="","",$G11*'One fair'!$B$27-($C11+$D11+$E11*'One fair'!$B$9+$F11))</f>
        <v/>
      </c>
      <c r="J11" s="26">
        <f>IF($A11="","",$G11*'One fair'!$B$28)</f>
        <v/>
      </c>
      <c r="K11" s="26">
        <f>IF($A11="","",($G11*'One fair'!$B$27-($C11+$D11+$E11*'One fair'!$B$9+$F11))-($G11*'One fair'!$B$28))</f>
        <v/>
      </c>
      <c r="L11" s="27">
        <f>IF($A11="","",IF(($G11*'One fair'!$B$27-($C11+$D11+$E11*'One fair'!$B$9+$F11))-($G11*'One fair'!$B$28)&gt;0,"Yes",IF(($G11*'One fair'!$B$27-($C11+$D11+$E11*'One fair'!$B$9+$F11))&gt;0,"Covered it","No")))</f>
        <v/>
      </c>
    </row>
    <row r="12">
      <c r="A12" s="21" t="inlineStr">
        <is>
          <t>Coastal art trail</t>
        </is>
      </c>
      <c r="B12" s="22" t="n">
        <v>46221</v>
      </c>
      <c r="C12" s="23" t="n">
        <v>110</v>
      </c>
      <c r="D12" s="23" t="n">
        <v>54</v>
      </c>
      <c r="E12" s="24" t="n">
        <v>10</v>
      </c>
      <c r="F12" s="23" t="n">
        <v>15</v>
      </c>
      <c r="G12" s="25" t="n">
        <v>31</v>
      </c>
      <c r="H12" s="26">
        <f>IF($A12="","",($C12+$D12+$E12*'One fair'!$B$9+$F12))</f>
        <v/>
      </c>
      <c r="I12" s="26">
        <f>IF($A12="","",$G12*'One fair'!$B$27-($C12+$D12+$E12*'One fair'!$B$9+$F12))</f>
        <v/>
      </c>
      <c r="J12" s="26">
        <f>IF($A12="","",$G12*'One fair'!$B$28)</f>
        <v/>
      </c>
      <c r="K12" s="26">
        <f>IF($A12="","",($G12*'One fair'!$B$27-($C12+$D12+$E12*'One fair'!$B$9+$F12))-($G12*'One fair'!$B$28))</f>
        <v/>
      </c>
      <c r="L12" s="27">
        <f>IF($A12="","",IF(($G12*'One fair'!$B$27-($C12+$D12+$E12*'One fair'!$B$9+$F12))-($G12*'One fair'!$B$28)&gt;0,"Yes",IF(($G12*'One fair'!$B$27-($C12+$D12+$E12*'One fair'!$B$9+$F12))&gt;0,"Covered it","No")))</f>
        <v/>
      </c>
    </row>
    <row r="13">
      <c r="A13" s="21" t="inlineStr">
        <is>
          <t>Autumn design market</t>
        </is>
      </c>
      <c r="B13" s="22" t="n">
        <v>46277</v>
      </c>
      <c r="C13" s="23" t="n">
        <v>95</v>
      </c>
      <c r="D13" s="23" t="n">
        <v>32</v>
      </c>
      <c r="E13" s="24" t="n">
        <v>9</v>
      </c>
      <c r="F13" s="23" t="n">
        <v>0</v>
      </c>
      <c r="G13" s="25" t="n">
        <v>22</v>
      </c>
      <c r="H13" s="26">
        <f>IF($A13="","",($C13+$D13+$E13*'One fair'!$B$9+$F13))</f>
        <v/>
      </c>
      <c r="I13" s="26">
        <f>IF($A13="","",$G13*'One fair'!$B$27-($C13+$D13+$E13*'One fair'!$B$9+$F13))</f>
        <v/>
      </c>
      <c r="J13" s="26">
        <f>IF($A13="","",$G13*'One fair'!$B$28)</f>
        <v/>
      </c>
      <c r="K13" s="26">
        <f>IF($A13="","",($G13*'One fair'!$B$27-($C13+$D13+$E13*'One fair'!$B$9+$F13))-($G13*'One fair'!$B$28))</f>
        <v/>
      </c>
      <c r="L13" s="27">
        <f>IF($A13="","",IF(($G13*'One fair'!$B$27-($C13+$D13+$E13*'One fair'!$B$9+$F13))-($G13*'One fair'!$B$28)&gt;0,"Yes",IF(($G13*'One fair'!$B$27-($C13+$D13+$E13*'One fair'!$B$9+$F13))&gt;0,"Covered it","No")))</f>
        <v/>
      </c>
    </row>
    <row r="14">
      <c r="A14" s="21" t="inlineStr">
        <is>
          <t>Christmas market, day 1</t>
        </is>
      </c>
      <c r="B14" s="22" t="n">
        <v>46354</v>
      </c>
      <c r="C14" s="23" t="n">
        <v>140</v>
      </c>
      <c r="D14" s="23" t="n">
        <v>32</v>
      </c>
      <c r="E14" s="24" t="n">
        <v>10</v>
      </c>
      <c r="F14" s="23" t="n">
        <v>20</v>
      </c>
      <c r="G14" s="25" t="n">
        <v>41</v>
      </c>
      <c r="H14" s="26">
        <f>IF($A14="","",($C14+$D14+$E14*'One fair'!$B$9+$F14))</f>
        <v/>
      </c>
      <c r="I14" s="26">
        <f>IF($A14="","",$G14*'One fair'!$B$27-($C14+$D14+$E14*'One fair'!$B$9+$F14))</f>
        <v/>
      </c>
      <c r="J14" s="26">
        <f>IF($A14="","",$G14*'One fair'!$B$28)</f>
        <v/>
      </c>
      <c r="K14" s="26">
        <f>IF($A14="","",($G14*'One fair'!$B$27-($C14+$D14+$E14*'One fair'!$B$9+$F14))-($G14*'One fair'!$B$28))</f>
        <v/>
      </c>
      <c r="L14" s="27">
        <f>IF($A14="","",IF(($G14*'One fair'!$B$27-($C14+$D14+$E14*'One fair'!$B$9+$F14))-($G14*'One fair'!$B$28)&gt;0,"Yes",IF(($G14*'One fair'!$B$27-($C14+$D14+$E14*'One fair'!$B$9+$F14))&gt;0,"Covered it","No")))</f>
        <v/>
      </c>
    </row>
    <row r="15">
      <c r="A15" s="21" t="inlineStr">
        <is>
          <t>Christmas market, day 2</t>
        </is>
      </c>
      <c r="B15" s="22" t="n">
        <v>46355</v>
      </c>
      <c r="C15" s="23" t="n">
        <v>140</v>
      </c>
      <c r="D15" s="23" t="n">
        <v>32</v>
      </c>
      <c r="E15" s="24" t="n">
        <v>10</v>
      </c>
      <c r="F15" s="23" t="n">
        <v>0</v>
      </c>
      <c r="G15" s="25" t="n">
        <v>36</v>
      </c>
      <c r="H15" s="26">
        <f>IF($A15="","",($C15+$D15+$E15*'One fair'!$B$9+$F15))</f>
        <v/>
      </c>
      <c r="I15" s="26">
        <f>IF($A15="","",$G15*'One fair'!$B$27-($C15+$D15+$E15*'One fair'!$B$9+$F15))</f>
        <v/>
      </c>
      <c r="J15" s="26">
        <f>IF($A15="","",$G15*'One fair'!$B$28)</f>
        <v/>
      </c>
      <c r="K15" s="26">
        <f>IF($A15="","",($G15*'One fair'!$B$27-($C15+$D15+$E15*'One fair'!$B$9+$F15))-($G15*'One fair'!$B$28))</f>
        <v/>
      </c>
      <c r="L15" s="27">
        <f>IF($A15="","",IF(($G15*'One fair'!$B$27-($C15+$D15+$E15*'One fair'!$B$9+$F15))-($G15*'One fair'!$B$28)&gt;0,"Yes",IF(($G15*'One fair'!$B$27-($C15+$D15+$E15*'One fair'!$B$9+$F15))&gt;0,"Covered it","No")))</f>
        <v/>
      </c>
    </row>
    <row r="17" ht="19" customHeight="1">
      <c r="A17" s="6" t="inlineStr">
        <is>
          <t xml:space="preserve">  The year</t>
        </is>
      </c>
      <c r="B17" s="7" t="n"/>
      <c r="C17" s="7" t="n"/>
      <c r="D17" s="7" t="n"/>
      <c r="E17" s="7" t="n"/>
      <c r="F17" s="7" t="n"/>
      <c r="G17" s="7" t="n"/>
      <c r="H17" s="7" t="n"/>
      <c r="I17" s="7" t="n"/>
      <c r="J17" s="7" t="n"/>
      <c r="K17" s="7" t="n"/>
      <c r="L17" s="7" t="n"/>
    </row>
    <row r="18">
      <c r="A18" s="8" t="inlineStr">
        <is>
          <t>Fairs done</t>
        </is>
      </c>
      <c r="B18" s="28">
        <f>COUNTA($A$8:$A$15)</f>
        <v/>
      </c>
    </row>
    <row r="19">
      <c r="A19" s="8" t="inlineStr">
        <is>
          <t>Days spent</t>
        </is>
      </c>
      <c r="B19" s="29">
        <f>IFERROR(SUM($E$8:$E$15)/8,"")</f>
        <v/>
      </c>
      <c r="C19" s="10" t="inlineStr">
        <is>
          <t>Eight-hour days, near enough.</t>
        </is>
      </c>
    </row>
    <row r="20">
      <c r="A20" s="8" t="inlineStr">
        <is>
          <t>Items sold across them all</t>
        </is>
      </c>
      <c r="B20" s="28">
        <f>SUM($G$8:$G$15)</f>
        <v/>
      </c>
    </row>
    <row r="21">
      <c r="A21" s="8" t="inlineStr">
        <is>
          <t>The fairs cost</t>
        </is>
      </c>
      <c r="B21" s="14">
        <f>SUM($H$8:$H$15)</f>
        <v/>
      </c>
    </row>
    <row r="22">
      <c r="A22" s="15" t="inlineStr">
        <is>
          <t>The fairs left you</t>
        </is>
      </c>
      <c r="B22" s="17">
        <f>SUM($I$8:$I$15)</f>
        <v/>
      </c>
    </row>
    <row r="23">
      <c r="A23" s="15" t="inlineStr">
        <is>
          <t>The same stock on Etsy would have left</t>
        </is>
      </c>
      <c r="B23" s="17">
        <f>SUM($J$8:$J$15)</f>
        <v/>
      </c>
    </row>
    <row r="24">
      <c r="A24" s="15" t="inlineStr">
        <is>
          <t>Difference across the year</t>
        </is>
      </c>
      <c r="B24" s="17">
        <f>SUM($K$8:$K$15)</f>
        <v/>
      </c>
      <c r="C24" s="10" t="inlineStr">
        <is>
          <t>Positive means the fairs were the better use of the stock.</t>
        </is>
      </c>
    </row>
    <row r="25">
      <c r="A25" s="8" t="inlineStr">
        <is>
          <t>Fairs that beat Etsy</t>
        </is>
      </c>
      <c r="B25" s="28">
        <f>COUNTIF($L$8:$L$15,"Yes")</f>
        <v/>
      </c>
    </row>
    <row r="26">
      <c r="A26" s="8" t="inlineStr">
        <is>
          <t>Fairs that covered themselves but no more</t>
        </is>
      </c>
      <c r="B26" s="28">
        <f>COUNTIF($L$8:$L$15,"Covered it")</f>
        <v/>
      </c>
    </row>
    <row r="27">
      <c r="A27" s="8" t="inlineStr">
        <is>
          <t>Fairs that lost money</t>
        </is>
      </c>
      <c r="B27" s="28">
        <f>COUNTIF($L$8:$L$15,"No")</f>
        <v/>
      </c>
      <c r="C27" s="10" t="inlineStr">
        <is>
          <t>The ones not to book again.</t>
        </is>
      </c>
    </row>
    <row r="29">
      <c r="A29" s="19" t="inlineStr">
        <is>
          <t>The big events usually win and the small ones usually do not, because the stall fee scales with the footfall but your day does not.</t>
        </is>
      </c>
    </row>
  </sheetData>
  <conditionalFormatting sqref="K8:K15">
    <cfRule type="cellIs" priority="1" operator="lessThan" dxfId="2">
      <formula>0</formula>
    </cfRule>
    <cfRule type="cellIs" priority="2" operator="greaterThan" dxfId="0">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2026-08-10T09:29:57Z</dcterms:created>
  <dcterms:modified xmlns:dcterms="http://purl.org/dc/terms/" xmlns:xsi="http://www.w3.org/2001/XMLSchema-instance" xsi:type="dcterms:W3CDTF">2026-08-10T09:29:57Z</dcterms:modified>
</cp:coreProperties>
</file>