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Dividend tax" sheetId="2" state="visible" r:id="rId2"/>
    <sheet xmlns:r="http://schemas.openxmlformats.org/officeDocument/2006/relationships" name="Planner" sheetId="3" state="visible" r:id="rId3"/>
  </sheets>
  <definedNames/>
  <calcPr calcId="124519" fullCalcOnLoad="1"/>
</workbook>
</file>

<file path=xl/styles.xml><?xml version="1.0" encoding="utf-8"?>
<styleSheet xmlns="http://schemas.openxmlformats.org/spreadsheetml/2006/main">
  <numFmts count="2">
    <numFmt numFmtId="164" formatCode="£#,##0;(£#,##0);&quot;–&quot;"/>
    <numFmt numFmtId="165" formatCode="£#,##0.00;(£#,##0.00);&quot;–&quot;"/>
  </numFmts>
  <fonts count="9">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b val="1"/>
      <color rgb="001F2A37"/>
      <sz val="11"/>
    </font>
    <font>
      <name val="Calibri"/>
      <color rgb="001F2A37"/>
      <sz val="11"/>
    </font>
    <font>
      <name val="Calibri"/>
      <color rgb="006B7280"/>
      <sz val="10"/>
    </font>
    <font>
      <name val="Calibri"/>
      <b val="1"/>
      <color rgb="00FFFFFF"/>
      <sz val="10"/>
    </font>
  </fonts>
  <fills count="6">
    <fill>
      <patternFill/>
    </fill>
    <fill>
      <patternFill patternType="gray125"/>
    </fill>
    <fill>
      <patternFill patternType="solid">
        <fgColor rgb="00EEF1F5"/>
      </patternFill>
    </fill>
    <fill>
      <patternFill patternType="solid">
        <fgColor rgb="00FFF6DC"/>
      </patternFill>
    </fill>
    <fill>
      <patternFill patternType="solid">
        <fgColor rgb="00EDF1F7"/>
      </patternFill>
    </fill>
    <fill>
      <patternFill patternType="solid">
        <fgColor rgb="001F2A37"/>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18">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2" borderId="1" applyAlignment="1" pivotButton="0" quotePrefix="0" xfId="0">
      <alignment vertical="center"/>
    </xf>
    <xf numFmtId="0" fontId="0" fillId="0" borderId="4" pivotButton="0" quotePrefix="0" xfId="0"/>
    <xf numFmtId="0" fontId="0" fillId="0" borderId="5" pivotButton="0" quotePrefix="0" xfId="0"/>
    <xf numFmtId="0" fontId="6" fillId="0" borderId="1" applyAlignment="1" pivotButton="0" quotePrefix="0" xfId="0">
      <alignment vertical="center" wrapText="1"/>
    </xf>
    <xf numFmtId="164" fontId="6" fillId="3" borderId="1" applyAlignment="1" pivotButton="0" quotePrefix="0" xfId="0">
      <alignment horizontal="right" vertical="center"/>
    </xf>
    <xf numFmtId="0" fontId="7" fillId="0" borderId="0" applyAlignment="1" pivotButton="0" quotePrefix="0" xfId="0">
      <alignment vertical="top" wrapText="1"/>
    </xf>
    <xf numFmtId="10" fontId="6" fillId="3" borderId="1" applyAlignment="1" pivotButton="0" quotePrefix="0" xfId="0">
      <alignment horizontal="right" vertical="center"/>
    </xf>
    <xf numFmtId="164" fontId="6" fillId="4" borderId="1" applyAlignment="1" pivotButton="0" quotePrefix="0" xfId="0">
      <alignment horizontal="right" vertical="center"/>
    </xf>
    <xf numFmtId="0" fontId="5" fillId="0" borderId="1" applyAlignment="1" pivotButton="0" quotePrefix="0" xfId="0">
      <alignment vertical="center" wrapText="1"/>
    </xf>
    <xf numFmtId="165" fontId="5" fillId="4" borderId="1" applyAlignment="1" pivotButton="0" quotePrefix="0" xfId="0">
      <alignment horizontal="right" vertical="center"/>
    </xf>
    <xf numFmtId="10" fontId="6" fillId="4" borderId="1" applyAlignment="1" pivotButton="0" quotePrefix="0" xfId="0">
      <alignment horizontal="right" vertical="center"/>
    </xf>
    <xf numFmtId="165" fontId="6" fillId="4" borderId="1" applyAlignment="1" pivotButton="0" quotePrefix="0" xfId="0">
      <alignment horizontal="right" vertical="center"/>
    </xf>
    <xf numFmtId="0" fontId="8" fillId="5"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21"/>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Dividend tax calculator</t>
        </is>
      </c>
    </row>
    <row r="4" ht="52" customHeight="1">
      <c r="B4" s="2" t="inlineStr">
        <is>
          <t>Dividends are taxed as the TOP slice of your income: your salary and other income fill the tax bands first, and the dividends land on whatever band capacity is left. That is why the same £50,000 of dividends costs one director a few thousand pounds and another director three times as much: it depends entirely on what sits underneath.</t>
        </is>
      </c>
    </row>
    <row r="6" ht="22" customHeight="1">
      <c r="B6" s="1" t="inlineStr">
        <is>
          <t>The 2026/27 rates, from 6 April 2026</t>
        </is>
      </c>
    </row>
    <row r="7" ht="26" customHeight="1">
      <c r="B7" s="2" t="inlineStr">
        <is>
          <t>-  Dividend allowance: £500. The first £500 of taxable dividends is taxed at 0 per cent, but it still uses up band, a subtlety most calculators quietly skip.</t>
        </is>
      </c>
    </row>
    <row r="8" ht="26" customHeight="1">
      <c r="B8" s="2" t="inlineStr">
        <is>
          <t>-  Basic rate 10.75 per cent, higher rate 35.75 per cent, additional rate 39.35 per cent. The basic and higher rates both rose 2 percentage points in April 2026.</t>
        </is>
      </c>
    </row>
    <row r="9" ht="26" customHeight="1">
      <c r="B9" s="2" t="inlineStr">
        <is>
          <t>-  Personal allowance £12,570, tapering away by £1 for every £2 of total income above £100,000, and gone entirely at £125,140.</t>
        </is>
      </c>
    </row>
    <row r="11" ht="22" customHeight="1">
      <c r="B11" s="1" t="inlineStr">
        <is>
          <t>How to use this workbook</t>
        </is>
      </c>
    </row>
    <row r="12" ht="26" customHeight="1">
      <c r="B12" s="2" t="inlineStr">
        <is>
          <t>-  Dividend tax: enter salary and other income, and the dividends. Every slice is shown: what the allowance covers, what falls at each rate, and the effective rate on the dividends.</t>
        </is>
      </c>
    </row>
    <row r="13" ht="39" customHeight="1">
      <c r="B13" s="2" t="inlineStr">
        <is>
          <t>-  Planner: the same computation at eight dividend levels on top of your salary, with the personal allowance taper recomputed at every level, so you can see where the next £10,000 of dividend actually lands.</t>
        </is>
      </c>
    </row>
    <row r="14" ht="26" customHeight="1">
      <c r="B14" s="2" t="inlineStr">
        <is>
          <t>-  Yellow cells are yours to fill in. Grey cells work themselves out, so leave them alone unless you mean to change the method.</t>
        </is>
      </c>
    </row>
    <row r="16" ht="22" customHeight="1">
      <c r="B16" s="1" t="inlineStr">
        <is>
          <t>What this workbook leaves out</t>
        </is>
      </c>
    </row>
    <row r="17" ht="26" customHeight="1">
      <c r="B17" s="2" t="inlineStr">
        <is>
          <t>-  Income tax and National Insurance on the salary itself. This workbook prices the dividends; the salary side belongs to a payroll calculation.</t>
        </is>
      </c>
    </row>
    <row r="18" ht="26" customHeight="1">
      <c r="B18" s="2" t="inlineStr">
        <is>
          <t>-  Dividends held inside a stocks and shares ISA, which are tax free and do not use the allowance.</t>
        </is>
      </c>
    </row>
    <row r="19" ht="39" customHeight="1">
      <c r="B19" s="2" t="inlineStr">
        <is>
          <t>-  Scottish rates apply to salary but not to dividends, so the dividend arithmetic here holds UK-wide; the band positions can shift for Scottish taxpayers with non-dividend income between the rate thresholds.</t>
        </is>
      </c>
    </row>
    <row r="21" ht="26" customHeight="1">
      <c r="B21" s="2" t="inlineStr">
        <is>
          <t>Deciding a salary and dividend mix is one of the highest-value conversations a company owner can have with an accountant. Zazen Tax can help: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E31"/>
  <sheetViews>
    <sheetView showGridLines="0" workbookViewId="0">
      <selection activeCell="A1" sqref="A1"/>
    </sheetView>
  </sheetViews>
  <sheetFormatPr baseColWidth="8" defaultRowHeight="15"/>
  <cols>
    <col width="3" customWidth="1" min="1" max="1"/>
    <col width="40" customWidth="1" min="2" max="2"/>
    <col width="16" customWidth="1" min="3" max="3"/>
    <col width="3" customWidth="1" min="4" max="4"/>
    <col width="52" customWidth="1" min="5" max="5"/>
  </cols>
  <sheetData>
    <row r="2">
      <c r="B2" s="3" t="inlineStr">
        <is>
          <t>Dividend tax calculator</t>
        </is>
      </c>
    </row>
    <row r="3" ht="28" customHeight="1">
      <c r="B3" s="4" t="inlineStr">
        <is>
          <t>2026/27 rates. Dividends taxed as the top slice of income. Yellow cells are yours to fill in. Grey cells work themselves out, so leave them alone unless you mean to change the method.</t>
        </is>
      </c>
    </row>
    <row r="5">
      <c r="B5" s="5" t="inlineStr">
        <is>
          <t>Rates and bands for 2026/27, editable</t>
        </is>
      </c>
      <c r="C5" s="6" t="n"/>
      <c r="D5" s="6" t="n"/>
      <c r="E5" s="7" t="n"/>
    </row>
    <row r="6" ht="24" customHeight="1">
      <c r="B6" s="8" t="inlineStr">
        <is>
          <t>Personal allowance</t>
        </is>
      </c>
      <c r="C6" s="9" t="n">
        <v>12570</v>
      </c>
    </row>
    <row r="7" ht="26" customHeight="1">
      <c r="B7" s="8" t="inlineStr">
        <is>
          <t>Basic-rate band, width</t>
        </is>
      </c>
      <c r="C7" s="9" t="n">
        <v>37700</v>
      </c>
      <c r="E7" s="10" t="inlineStr">
        <is>
          <t>Taxable income up to £37,700 is basic rate.</t>
        </is>
      </c>
    </row>
    <row r="8" ht="26" customHeight="1">
      <c r="B8" s="8" t="inlineStr">
        <is>
          <t>Additional-rate threshold</t>
        </is>
      </c>
      <c r="C8" s="9" t="n">
        <v>125140</v>
      </c>
      <c r="E8" s="10" t="inlineStr">
        <is>
          <t>Taxable income above this is additional rate.</t>
        </is>
      </c>
    </row>
    <row r="9" ht="26" customHeight="1">
      <c r="B9" s="8" t="inlineStr">
        <is>
          <t>Allowance taper starts at</t>
        </is>
      </c>
      <c r="C9" s="9" t="n">
        <v>100000</v>
      </c>
      <c r="E9" s="10" t="inlineStr">
        <is>
          <t>Total income above this eats the personal allowance, £1 for every £2.</t>
        </is>
      </c>
    </row>
    <row r="10" ht="26" customHeight="1">
      <c r="B10" s="8" t="inlineStr">
        <is>
          <t>Dividend allowance</t>
        </is>
      </c>
      <c r="C10" s="9" t="n">
        <v>500</v>
      </c>
      <c r="E10" s="10" t="inlineStr">
        <is>
          <t>Taxed at 0% but still uses band.</t>
        </is>
      </c>
    </row>
    <row r="11" ht="26" customHeight="1">
      <c r="B11" s="8" t="inlineStr">
        <is>
          <t>Dividend basic rate</t>
        </is>
      </c>
      <c r="C11" s="11" t="n">
        <v>0.1075</v>
      </c>
      <c r="E11" s="10" t="inlineStr">
        <is>
          <t>Rose to 10.75% in April 2026.</t>
        </is>
      </c>
    </row>
    <row r="12" ht="26" customHeight="1">
      <c r="B12" s="8" t="inlineStr">
        <is>
          <t>Dividend higher rate</t>
        </is>
      </c>
      <c r="C12" s="11" t="n">
        <v>0.3575</v>
      </c>
      <c r="E12" s="10" t="inlineStr">
        <is>
          <t>Rose to 35.75% in April 2026.</t>
        </is>
      </c>
    </row>
    <row r="13" ht="26" customHeight="1">
      <c r="B13" s="8" t="inlineStr">
        <is>
          <t>Dividend additional rate</t>
        </is>
      </c>
      <c r="C13" s="11" t="n">
        <v>0.3935</v>
      </c>
      <c r="E13" s="10" t="inlineStr">
        <is>
          <t>Unchanged.</t>
        </is>
      </c>
    </row>
    <row r="15">
      <c r="B15" s="5" t="inlineStr">
        <is>
          <t>Your income</t>
        </is>
      </c>
      <c r="C15" s="6" t="n"/>
      <c r="D15" s="6" t="n"/>
      <c r="E15" s="7" t="n"/>
    </row>
    <row r="16" ht="30" customHeight="1">
      <c r="B16" s="8" t="inlineStr">
        <is>
          <t>Salary and other income</t>
        </is>
      </c>
      <c r="C16" s="9" t="n">
        <v>12570</v>
      </c>
      <c r="E16" s="10" t="inlineStr">
        <is>
          <t>Everything that is not a dividend: salary, rental profit, pension, interest. It fills the bands first.</t>
        </is>
      </c>
    </row>
    <row r="17" ht="24" customHeight="1">
      <c r="B17" s="8" t="inlineStr">
        <is>
          <t>Dividends</t>
        </is>
      </c>
      <c r="C17" s="9" t="n">
        <v>50000</v>
      </c>
      <c r="E17" s="10" t="inlineStr">
        <is>
          <t>Dividends outside an ISA.</t>
        </is>
      </c>
    </row>
    <row r="19">
      <c r="B19" s="5" t="inlineStr">
        <is>
          <t>The computation</t>
        </is>
      </c>
      <c r="C19" s="6" t="n"/>
      <c r="D19" s="6" t="n"/>
      <c r="E19" s="7" t="n"/>
    </row>
    <row r="20" ht="24" customHeight="1">
      <c r="B20" s="8" t="inlineStr">
        <is>
          <t>Total income</t>
        </is>
      </c>
      <c r="C20" s="12">
        <f>C16+C17</f>
        <v/>
      </c>
    </row>
    <row r="21" ht="30" customHeight="1">
      <c r="B21" s="8" t="inlineStr">
        <is>
          <t>Personal allowance after taper</t>
        </is>
      </c>
      <c r="C21" s="12">
        <f>MAX(0,C6-MAX(0,(C20-C9)/2))</f>
        <v/>
      </c>
      <c r="E21" s="10" t="inlineStr">
        <is>
          <t>£1 lost for every £2 of total income above £100,000; gone at £125,140.</t>
        </is>
      </c>
    </row>
    <row r="22" ht="24" customHeight="1">
      <c r="B22" s="8" t="inlineStr">
        <is>
          <t>Personal allowance left for dividends</t>
        </is>
      </c>
      <c r="C22" s="12">
        <f>MAX(0,C21-C16)</f>
        <v/>
      </c>
      <c r="E22" s="10" t="inlineStr">
        <is>
          <t>Whatever the salary has not used.</t>
        </is>
      </c>
    </row>
    <row r="23" ht="24" customHeight="1">
      <c r="B23" s="8" t="inlineStr">
        <is>
          <t>Taxable dividends</t>
        </is>
      </c>
      <c r="C23" s="12">
        <f>MAX(0,C17-C22)</f>
        <v/>
      </c>
    </row>
    <row r="24" ht="30" customHeight="1">
      <c r="B24" s="8" t="inlineStr">
        <is>
          <t>Band already used by other income</t>
        </is>
      </c>
      <c r="C24" s="12">
        <f>MAX(0,C16-C21)</f>
        <v/>
      </c>
      <c r="E24" s="10" t="inlineStr">
        <is>
          <t>The dividends start this far up the bands.</t>
        </is>
      </c>
    </row>
    <row r="25" ht="24" customHeight="1">
      <c r="B25" s="8" t="inlineStr">
        <is>
          <t>At 0%: dividend allowance</t>
        </is>
      </c>
      <c r="C25" s="12">
        <f>MIN(C10,C23)</f>
        <v/>
      </c>
      <c r="E25" s="10" t="inlineStr">
        <is>
          <t>Tax free, but it still occupies band.</t>
        </is>
      </c>
    </row>
    <row r="26" ht="24" customHeight="1">
      <c r="B26" s="8" t="inlineStr">
        <is>
          <t>At the basic dividend rate</t>
        </is>
      </c>
      <c r="C26" s="12">
        <f>MAX(0,MIN(C24+C23,C7)-(C24+C25))</f>
        <v/>
      </c>
    </row>
    <row r="27" ht="24" customHeight="1">
      <c r="B27" s="8" t="inlineStr">
        <is>
          <t>At the higher dividend rate</t>
        </is>
      </c>
      <c r="C27" s="12">
        <f>MAX(0,MIN(C24+C23,C8)-MAX(C24+C25,C7))</f>
        <v/>
      </c>
    </row>
    <row r="28" ht="24" customHeight="1">
      <c r="B28" s="8" t="inlineStr">
        <is>
          <t>At the additional dividend rate</t>
        </is>
      </c>
      <c r="C28" s="12">
        <f>MAX(0,C24+C23-MAX(C24+C25,C8))</f>
        <v/>
      </c>
    </row>
    <row r="29" ht="30" customHeight="1">
      <c r="B29" s="13" t="inlineStr">
        <is>
          <t>Dividend tax</t>
        </is>
      </c>
      <c r="C29" s="14">
        <f>C26*C11+C27*C12+C28*C13</f>
        <v/>
      </c>
      <c r="E29" s="10" t="inlineStr">
        <is>
          <t>The slices at 10.75%, 35.75% and 39.35%.</t>
        </is>
      </c>
    </row>
    <row r="30" ht="24" customHeight="1">
      <c r="B30" s="8" t="inlineStr">
        <is>
          <t>Effective rate on the dividends</t>
        </is>
      </c>
      <c r="C30" s="15">
        <f>IFERROR(C29/C17,"")</f>
        <v/>
      </c>
    </row>
    <row r="31" ht="24" customHeight="1">
      <c r="B31" s="8" t="inlineStr">
        <is>
          <t>Dividends kept</t>
        </is>
      </c>
      <c r="C31" s="16">
        <f>C17-C29</f>
        <v/>
      </c>
    </row>
  </sheetData>
  <mergeCells count="4">
    <mergeCell ref="B15:E15"/>
    <mergeCell ref="B19:E19"/>
    <mergeCell ref="B3:E3"/>
    <mergeCell ref="B5:E5"/>
  </mergeCell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I15"/>
  <sheetViews>
    <sheetView showGridLines="0" workbookViewId="0">
      <selection activeCell="A1" sqref="A1"/>
    </sheetView>
  </sheetViews>
  <sheetFormatPr baseColWidth="8" defaultRowHeight="15"/>
  <cols>
    <col width="3" customWidth="1" min="1" max="1"/>
    <col width="13" customWidth="1" min="2" max="2"/>
    <col width="14" customWidth="1" min="3" max="3"/>
    <col width="12" customWidth="1" min="4" max="4"/>
    <col width="13" customWidth="1" min="5" max="5"/>
    <col width="13" customWidth="1" min="6" max="6"/>
    <col width="13" customWidth="1" min="7" max="7"/>
    <col width="14" customWidth="1" min="8" max="8"/>
    <col width="14" customWidth="1" min="9" max="9"/>
  </cols>
  <sheetData>
    <row r="2">
      <c r="B2" s="3" t="inlineStr">
        <is>
          <t>Dividend planner</t>
        </is>
      </c>
    </row>
    <row r="3" ht="40" customHeight="1">
      <c r="B3" s="4" t="inlineStr">
        <is>
          <t>Eight dividend levels on top of the salary from the Dividend tax sheet, with the personal allowance taper recomputed at every level. Watch where the next slice of dividend lands before you declare it.</t>
        </is>
      </c>
    </row>
    <row r="5" ht="30" customHeight="1">
      <c r="B5" s="17" t="inlineStr">
        <is>
          <t>Dividends</t>
        </is>
      </c>
      <c r="C5" s="17" t="inlineStr">
        <is>
          <t>Allowance after taper</t>
        </is>
      </c>
      <c r="D5" s="17" t="inlineStr">
        <is>
          <t>Taxable</t>
        </is>
      </c>
      <c r="E5" s="17" t="inlineStr">
        <is>
          <t>At 0%</t>
        </is>
      </c>
      <c r="F5" s="17" t="inlineStr">
        <is>
          <t>At 10.75%</t>
        </is>
      </c>
      <c r="G5" s="17" t="inlineStr">
        <is>
          <t>At 35.75%</t>
        </is>
      </c>
      <c r="H5" s="17" t="inlineStr">
        <is>
          <t>At 39.35%</t>
        </is>
      </c>
      <c r="I5" s="17" t="inlineStr">
        <is>
          <t>Dividend tax</t>
        </is>
      </c>
    </row>
    <row r="6">
      <c r="B6" s="9" t="n">
        <v>10000</v>
      </c>
      <c r="C6" s="12">
        <f>MAX(0,'Dividend tax'!$C$6-MAX(0,('Dividend tax'!$C$16+B6-'Dividend tax'!$C$9)/2))</f>
        <v/>
      </c>
      <c r="D6" s="12">
        <f>MAX(0,B6-MAX(0,C6-'Dividend tax'!$C$16))</f>
        <v/>
      </c>
      <c r="E6" s="12">
        <f>MIN('Dividend tax'!$C$10,D6)</f>
        <v/>
      </c>
      <c r="F6" s="12">
        <f>MAX(0,MIN(MAX(0,'Dividend tax'!$C$16-C6)+D6,'Dividend tax'!$C$7)-(MAX(0,'Dividend tax'!$C$16-C6)+E6))</f>
        <v/>
      </c>
      <c r="G6" s="12">
        <f>MAX(0,MIN(MAX(0,'Dividend tax'!$C$16-C6)+D6,'Dividend tax'!$C$8)-MAX(MAX(0,'Dividend tax'!$C$16-C6)+E6,'Dividend tax'!$C$7))</f>
        <v/>
      </c>
      <c r="H6" s="12">
        <f>MAX(0,MAX(0,'Dividend tax'!$C$16-C6)+D6-MAX(MAX(0,'Dividend tax'!$C$16-C6)+E6,'Dividend tax'!$C$8))</f>
        <v/>
      </c>
      <c r="I6" s="16">
        <f>F6*'Dividend tax'!$C$11+G6*'Dividend tax'!$C$12+H6*'Dividend tax'!$C$13</f>
        <v/>
      </c>
    </row>
    <row r="7">
      <c r="B7" s="9" t="n">
        <v>20000</v>
      </c>
      <c r="C7" s="12">
        <f>MAX(0,'Dividend tax'!$C$6-MAX(0,('Dividend tax'!$C$16+B7-'Dividend tax'!$C$9)/2))</f>
        <v/>
      </c>
      <c r="D7" s="12">
        <f>MAX(0,B7-MAX(0,C7-'Dividend tax'!$C$16))</f>
        <v/>
      </c>
      <c r="E7" s="12">
        <f>MIN('Dividend tax'!$C$10,D7)</f>
        <v/>
      </c>
      <c r="F7" s="12">
        <f>MAX(0,MIN(MAX(0,'Dividend tax'!$C$16-C7)+D7,'Dividend tax'!$C$7)-(MAX(0,'Dividend tax'!$C$16-C7)+E7))</f>
        <v/>
      </c>
      <c r="G7" s="12">
        <f>MAX(0,MIN(MAX(0,'Dividend tax'!$C$16-C7)+D7,'Dividend tax'!$C$8)-MAX(MAX(0,'Dividend tax'!$C$16-C7)+E7,'Dividend tax'!$C$7))</f>
        <v/>
      </c>
      <c r="H7" s="12">
        <f>MAX(0,MAX(0,'Dividend tax'!$C$16-C7)+D7-MAX(MAX(0,'Dividend tax'!$C$16-C7)+E7,'Dividend tax'!$C$8))</f>
        <v/>
      </c>
      <c r="I7" s="16">
        <f>F7*'Dividend tax'!$C$11+G7*'Dividend tax'!$C$12+H7*'Dividend tax'!$C$13</f>
        <v/>
      </c>
    </row>
    <row r="8">
      <c r="B8" s="9" t="n">
        <v>30000</v>
      </c>
      <c r="C8" s="12">
        <f>MAX(0,'Dividend tax'!$C$6-MAX(0,('Dividend tax'!$C$16+B8-'Dividend tax'!$C$9)/2))</f>
        <v/>
      </c>
      <c r="D8" s="12">
        <f>MAX(0,B8-MAX(0,C8-'Dividend tax'!$C$16))</f>
        <v/>
      </c>
      <c r="E8" s="12">
        <f>MIN('Dividend tax'!$C$10,D8)</f>
        <v/>
      </c>
      <c r="F8" s="12">
        <f>MAX(0,MIN(MAX(0,'Dividend tax'!$C$16-C8)+D8,'Dividend tax'!$C$7)-(MAX(0,'Dividend tax'!$C$16-C8)+E8))</f>
        <v/>
      </c>
      <c r="G8" s="12">
        <f>MAX(0,MIN(MAX(0,'Dividend tax'!$C$16-C8)+D8,'Dividend tax'!$C$8)-MAX(MAX(0,'Dividend tax'!$C$16-C8)+E8,'Dividend tax'!$C$7))</f>
        <v/>
      </c>
      <c r="H8" s="12">
        <f>MAX(0,MAX(0,'Dividend tax'!$C$16-C8)+D8-MAX(MAX(0,'Dividend tax'!$C$16-C8)+E8,'Dividend tax'!$C$8))</f>
        <v/>
      </c>
      <c r="I8" s="16">
        <f>F8*'Dividend tax'!$C$11+G8*'Dividend tax'!$C$12+H8*'Dividend tax'!$C$13</f>
        <v/>
      </c>
    </row>
    <row r="9">
      <c r="B9" s="9" t="n">
        <v>40000</v>
      </c>
      <c r="C9" s="12">
        <f>MAX(0,'Dividend tax'!$C$6-MAX(0,('Dividend tax'!$C$16+B9-'Dividend tax'!$C$9)/2))</f>
        <v/>
      </c>
      <c r="D9" s="12">
        <f>MAX(0,B9-MAX(0,C9-'Dividend tax'!$C$16))</f>
        <v/>
      </c>
      <c r="E9" s="12">
        <f>MIN('Dividend tax'!$C$10,D9)</f>
        <v/>
      </c>
      <c r="F9" s="12">
        <f>MAX(0,MIN(MAX(0,'Dividend tax'!$C$16-C9)+D9,'Dividend tax'!$C$7)-(MAX(0,'Dividend tax'!$C$16-C9)+E9))</f>
        <v/>
      </c>
      <c r="G9" s="12">
        <f>MAX(0,MIN(MAX(0,'Dividend tax'!$C$16-C9)+D9,'Dividend tax'!$C$8)-MAX(MAX(0,'Dividend tax'!$C$16-C9)+E9,'Dividend tax'!$C$7))</f>
        <v/>
      </c>
      <c r="H9" s="12">
        <f>MAX(0,MAX(0,'Dividend tax'!$C$16-C9)+D9-MAX(MAX(0,'Dividend tax'!$C$16-C9)+E9,'Dividend tax'!$C$8))</f>
        <v/>
      </c>
      <c r="I9" s="16">
        <f>F9*'Dividend tax'!$C$11+G9*'Dividend tax'!$C$12+H9*'Dividend tax'!$C$13</f>
        <v/>
      </c>
    </row>
    <row r="10">
      <c r="B10" s="9" t="n">
        <v>50000</v>
      </c>
      <c r="C10" s="12">
        <f>MAX(0,'Dividend tax'!$C$6-MAX(0,('Dividend tax'!$C$16+B10-'Dividend tax'!$C$9)/2))</f>
        <v/>
      </c>
      <c r="D10" s="12">
        <f>MAX(0,B10-MAX(0,C10-'Dividend tax'!$C$16))</f>
        <v/>
      </c>
      <c r="E10" s="12">
        <f>MIN('Dividend tax'!$C$10,D10)</f>
        <v/>
      </c>
      <c r="F10" s="12">
        <f>MAX(0,MIN(MAX(0,'Dividend tax'!$C$16-C10)+D10,'Dividend tax'!$C$7)-(MAX(0,'Dividend tax'!$C$16-C10)+E10))</f>
        <v/>
      </c>
      <c r="G10" s="12">
        <f>MAX(0,MIN(MAX(0,'Dividend tax'!$C$16-C10)+D10,'Dividend tax'!$C$8)-MAX(MAX(0,'Dividend tax'!$C$16-C10)+E10,'Dividend tax'!$C$7))</f>
        <v/>
      </c>
      <c r="H10" s="12">
        <f>MAX(0,MAX(0,'Dividend tax'!$C$16-C10)+D10-MAX(MAX(0,'Dividend tax'!$C$16-C10)+E10,'Dividend tax'!$C$8))</f>
        <v/>
      </c>
      <c r="I10" s="16">
        <f>F10*'Dividend tax'!$C$11+G10*'Dividend tax'!$C$12+H10*'Dividend tax'!$C$13</f>
        <v/>
      </c>
    </row>
    <row r="11">
      <c r="B11" s="9" t="n">
        <v>75000</v>
      </c>
      <c r="C11" s="12">
        <f>MAX(0,'Dividend tax'!$C$6-MAX(0,('Dividend tax'!$C$16+B11-'Dividend tax'!$C$9)/2))</f>
        <v/>
      </c>
      <c r="D11" s="12">
        <f>MAX(0,B11-MAX(0,C11-'Dividend tax'!$C$16))</f>
        <v/>
      </c>
      <c r="E11" s="12">
        <f>MIN('Dividend tax'!$C$10,D11)</f>
        <v/>
      </c>
      <c r="F11" s="12">
        <f>MAX(0,MIN(MAX(0,'Dividend tax'!$C$16-C11)+D11,'Dividend tax'!$C$7)-(MAX(0,'Dividend tax'!$C$16-C11)+E11))</f>
        <v/>
      </c>
      <c r="G11" s="12">
        <f>MAX(0,MIN(MAX(0,'Dividend tax'!$C$16-C11)+D11,'Dividend tax'!$C$8)-MAX(MAX(0,'Dividend tax'!$C$16-C11)+E11,'Dividend tax'!$C$7))</f>
        <v/>
      </c>
      <c r="H11" s="12">
        <f>MAX(0,MAX(0,'Dividend tax'!$C$16-C11)+D11-MAX(MAX(0,'Dividend tax'!$C$16-C11)+E11,'Dividend tax'!$C$8))</f>
        <v/>
      </c>
      <c r="I11" s="16">
        <f>F11*'Dividend tax'!$C$11+G11*'Dividend tax'!$C$12+H11*'Dividend tax'!$C$13</f>
        <v/>
      </c>
    </row>
    <row r="12">
      <c r="B12" s="9" t="n">
        <v>100000</v>
      </c>
      <c r="C12" s="12">
        <f>MAX(0,'Dividend tax'!$C$6-MAX(0,('Dividend tax'!$C$16+B12-'Dividend tax'!$C$9)/2))</f>
        <v/>
      </c>
      <c r="D12" s="12">
        <f>MAX(0,B12-MAX(0,C12-'Dividend tax'!$C$16))</f>
        <v/>
      </c>
      <c r="E12" s="12">
        <f>MIN('Dividend tax'!$C$10,D12)</f>
        <v/>
      </c>
      <c r="F12" s="12">
        <f>MAX(0,MIN(MAX(0,'Dividend tax'!$C$16-C12)+D12,'Dividend tax'!$C$7)-(MAX(0,'Dividend tax'!$C$16-C12)+E12))</f>
        <v/>
      </c>
      <c r="G12" s="12">
        <f>MAX(0,MIN(MAX(0,'Dividend tax'!$C$16-C12)+D12,'Dividend tax'!$C$8)-MAX(MAX(0,'Dividend tax'!$C$16-C12)+E12,'Dividend tax'!$C$7))</f>
        <v/>
      </c>
      <c r="H12" s="12">
        <f>MAX(0,MAX(0,'Dividend tax'!$C$16-C12)+D12-MAX(MAX(0,'Dividend tax'!$C$16-C12)+E12,'Dividend tax'!$C$8))</f>
        <v/>
      </c>
      <c r="I12" s="16">
        <f>F12*'Dividend tax'!$C$11+G12*'Dividend tax'!$C$12+H12*'Dividend tax'!$C$13</f>
        <v/>
      </c>
    </row>
    <row r="13">
      <c r="B13" s="9" t="n">
        <v>150000</v>
      </c>
      <c r="C13" s="12">
        <f>MAX(0,'Dividend tax'!$C$6-MAX(0,('Dividend tax'!$C$16+B13-'Dividend tax'!$C$9)/2))</f>
        <v/>
      </c>
      <c r="D13" s="12">
        <f>MAX(0,B13-MAX(0,C13-'Dividend tax'!$C$16))</f>
        <v/>
      </c>
      <c r="E13" s="12">
        <f>MIN('Dividend tax'!$C$10,D13)</f>
        <v/>
      </c>
      <c r="F13" s="12">
        <f>MAX(0,MIN(MAX(0,'Dividend tax'!$C$16-C13)+D13,'Dividend tax'!$C$7)-(MAX(0,'Dividend tax'!$C$16-C13)+E13))</f>
        <v/>
      </c>
      <c r="G13" s="12">
        <f>MAX(0,MIN(MAX(0,'Dividend tax'!$C$16-C13)+D13,'Dividend tax'!$C$8)-MAX(MAX(0,'Dividend tax'!$C$16-C13)+E13,'Dividend tax'!$C$7))</f>
        <v/>
      </c>
      <c r="H13" s="12">
        <f>MAX(0,MAX(0,'Dividend tax'!$C$16-C13)+D13-MAX(MAX(0,'Dividend tax'!$C$16-C13)+E13,'Dividend tax'!$C$8))</f>
        <v/>
      </c>
      <c r="I13" s="16">
        <f>F13*'Dividend tax'!$C$11+G13*'Dividend tax'!$C$12+H13*'Dividend tax'!$C$13</f>
        <v/>
      </c>
    </row>
    <row r="15" ht="40" customHeight="1">
      <c r="B15" s="10" t="inlineStr">
        <is>
          <t>The eight levels are examples; overtype them with your own. Rates, bands and your salary come from the Dividend tax sheet. The taper column is why the tax jumps between £75,000 and £150,000: total income crosses £100,000 and the personal allowance starts to disappear.</t>
        </is>
      </c>
    </row>
  </sheetData>
  <mergeCells count="2">
    <mergeCell ref="B3:I3"/>
    <mergeCell ref="B15:I1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Dividend Tax Calculator</dc:title>
  <dc:subject xmlns:dc="http://purl.org/dc/elements/1.1/">2026/27 dividend tax with the allowance, band stacking and personal allowance taper</dc:subject>
  <dcterms:created xmlns:dcterms="http://purl.org/dc/terms/" xmlns:xsi="http://www.w3.org/2001/XMLSchema-instance" xsi:type="dcterms:W3CDTF">2026-08-07T15:17:14Z</dcterms:created>
  <dcterms:modified xmlns:dcterms="http://purl.org/dc/terms/" xmlns:xsi="http://www.w3.org/2001/XMLSchema-instance" xsi:type="dcterms:W3CDTF">2026-08-07T15:17:14Z</dcterms:modified>
</cp:coreProperties>
</file>