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Projection" sheetId="2" state="visible" r:id="rId2"/>
    <sheet xmlns:r="http://schemas.openxmlformats.org/officeDocument/2006/relationships" name="Year by year" sheetId="3" state="visible" r:id="rId3"/>
  </sheets>
  <definedNames/>
  <calcPr calcId="124519" fullCalcOnLoad="1"/>
</workbook>
</file>

<file path=xl/styles.xml><?xml version="1.0" encoding="utf-8"?>
<styleSheet xmlns="http://schemas.openxmlformats.org/spreadsheetml/2006/main">
  <numFmts count="3">
    <numFmt numFmtId="164" formatCode="£#,##0;(£#,##0);&quot;–&quot;"/>
    <numFmt numFmtId="165" formatCode="0.0%"/>
    <numFmt numFmtId="166" formatCode="0.00&quot;x&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1">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7" fillId="0" borderId="0" applyAlignment="1" pivotButton="0" quotePrefix="0" xfId="0">
      <alignment vertical="top" wrapText="1"/>
    </xf>
    <xf numFmtId="1" fontId="6" fillId="3" borderId="1" applyAlignment="1" pivotButton="0" quotePrefix="0" xfId="0">
      <alignment horizontal="right" vertical="center"/>
    </xf>
    <xf numFmtId="165" fontId="6" fillId="3" borderId="1" applyAlignment="1" pivotButton="0" quotePrefix="0" xfId="0">
      <alignment horizontal="right" vertical="center"/>
    </xf>
    <xf numFmtId="10" fontId="6" fillId="3" borderId="1" applyAlignment="1" pivotButton="0" quotePrefix="0" xfId="0">
      <alignment horizontal="right" vertical="center"/>
    </xf>
    <xf numFmtId="10" fontId="6" fillId="4" borderId="1" applyAlignment="1" pivotButton="0" quotePrefix="0" xfId="0">
      <alignment horizontal="right" vertical="center"/>
    </xf>
    <xf numFmtId="0" fontId="5" fillId="0" borderId="1" applyAlignment="1" pivotButton="0" quotePrefix="0" xfId="0">
      <alignment vertical="center" wrapText="1"/>
    </xf>
    <xf numFmtId="164" fontId="5" fillId="4" borderId="1" applyAlignment="1" pivotButton="0" quotePrefix="0" xfId="0">
      <alignment horizontal="right" vertical="center"/>
    </xf>
    <xf numFmtId="164" fontId="6" fillId="4" borderId="1" applyAlignment="1" pivotButton="0" quotePrefix="0" xfId="0">
      <alignment horizontal="right" vertical="center"/>
    </xf>
    <xf numFmtId="166" fontId="6" fillId="4" borderId="1" applyAlignment="1" pivotButton="0" quotePrefix="0" xfId="0">
      <alignment horizontal="right" vertical="center"/>
    </xf>
    <xf numFmtId="0" fontId="8" fillId="5" borderId="1" applyAlignment="1" pivotButton="0" quotePrefix="0" xfId="0">
      <alignment horizontal="center" vertical="center"/>
    </xf>
    <xf numFmtId="1" fontId="6" fillId="0" borderId="1" applyAlignment="1" pivotButton="0" quotePrefix="0" xfId="0">
      <alignment horizontal="center"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19"/>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Equity and investment calculator</t>
        </is>
      </c>
    </row>
    <row r="4" ht="52" customHeight="1">
      <c r="B4" s="2" t="inlineStr">
        <is>
          <t>Compounding is the whole story of long-term investing: growth earns growth. A lump sum plus a steady monthly contribution, left alone for years, ends up worth far more than the money paid in, and the gap widens every year. This workbook shows you that gap honestly, after the charges most calculators quietly ignore.</t>
        </is>
      </c>
    </row>
    <row r="6" ht="22" customHeight="1">
      <c r="B6" s="1" t="inlineStr">
        <is>
          <t>How the model works</t>
        </is>
      </c>
    </row>
    <row r="7" ht="26" customHeight="1">
      <c r="B7" s="2" t="inlineStr">
        <is>
          <t>-  Monthly compounding at one twelfth of the net annual rate, where net means your expected growth rate minus the annual charge you enter.</t>
        </is>
      </c>
    </row>
    <row r="8" ht="26" customHeight="1">
      <c r="B8" s="2" t="inlineStr">
        <is>
          <t>-  Contributions land at the end of each month, which is the standard convention and Excel's own FV default.</t>
        </is>
      </c>
    </row>
    <row r="9" ht="39" customHeight="1">
      <c r="B9" s="2" t="inlineStr">
        <is>
          <t>-  No allowance for inflation or tax. What £100,000 buys in twenty years is a different question, and whether the money sits in an ISA, a pension or a taxable account changes the answer materially. That second question is one an accountant can actually help with.</t>
        </is>
      </c>
    </row>
    <row r="11" ht="22" customHeight="1">
      <c r="B11" s="1" t="inlineStr">
        <is>
          <t>How to use this workbook</t>
        </is>
      </c>
    </row>
    <row r="12" ht="39" customHeight="1">
      <c r="B12" s="2" t="inlineStr">
        <is>
          <t>-  Projection: enter a starting lump sum, a monthly contribution, a horizon in years, an expected growth rate and an annual charge. The scenario table underneath re-runs the projection at seven growth rates, because the honest answer about future returns is a range, not a number.</t>
        </is>
      </c>
    </row>
    <row r="13" ht="26" customHeight="1">
      <c r="B13" s="2" t="inlineStr">
        <is>
          <t>-  Year by year: the same projection unrolled, one row per year, so you can watch the growth share overtake the contributions.</t>
        </is>
      </c>
    </row>
    <row r="14" ht="26" customHeight="1">
      <c r="B14" s="2" t="inlineStr">
        <is>
          <t>-  Yellow cells are yours to fill in. Grey cells work themselves out, so leave them alone unless you mean to change the method.</t>
        </is>
      </c>
    </row>
    <row r="16" ht="22" customHeight="1">
      <c r="B16" s="1" t="inlineStr">
        <is>
          <t>The part that is not negotiable</t>
        </is>
      </c>
    </row>
    <row r="17" ht="65" customHeight="1">
      <c r="B17" s="2" t="inlineStr">
        <is>
          <t>These are projections, not promises. Investments can fall as well as rise, returns can be negative for years at a time, and you may get back less than you put in. Past performance tells you little about the future, and nothing in this workbook is personal financial advice. Zazen Tax are accountants, not investment advisers; for regulated investment advice, speak to an adviser authorised by the FCA (Financial Conduct Authority, the United Kingdom financial regulator).</t>
        </is>
      </c>
    </row>
    <row r="19" ht="26" customHeight="1">
      <c r="B19" s="2" t="inlineStr">
        <is>
          <t>Want to talk about the tax side of investing, ISAs, pensions or company money?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28"/>
  <sheetViews>
    <sheetView showGridLines="0" workbookViewId="0">
      <selection activeCell="A1" sqref="A1"/>
    </sheetView>
  </sheetViews>
  <sheetFormatPr baseColWidth="8" defaultRowHeight="15"/>
  <cols>
    <col width="3" customWidth="1" min="1" max="1"/>
    <col width="38" customWidth="1" min="2" max="2"/>
    <col width="16" customWidth="1" min="3" max="3"/>
    <col width="3" customWidth="1" min="4" max="4"/>
    <col width="52" customWidth="1" min="5" max="5"/>
  </cols>
  <sheetData>
    <row r="2">
      <c r="B2" s="3" t="inlineStr">
        <is>
          <t>Investment projection</t>
        </is>
      </c>
    </row>
    <row r="3" ht="28" customHeight="1">
      <c r="B3" s="4" t="inlineStr">
        <is>
          <t>Monthly compounding, contributions at month end, after charges. Yellow cells are yours to fill in. Grey cells work themselves out, so leave them alone unless you mean to change the method.</t>
        </is>
      </c>
    </row>
    <row r="5">
      <c r="B5" s="5" t="inlineStr">
        <is>
          <t>Your plan</t>
        </is>
      </c>
      <c r="C5" s="6" t="n"/>
      <c r="D5" s="6" t="n"/>
      <c r="E5" s="7" t="n"/>
    </row>
    <row r="6" ht="30" customHeight="1">
      <c r="B6" s="8" t="inlineStr">
        <is>
          <t>Starting lump sum</t>
        </is>
      </c>
      <c r="C6" s="9" t="n">
        <v>10000</v>
      </c>
      <c r="E6" s="10" t="inlineStr">
        <is>
          <t>What goes in on day one. Zero is fine; regular saving alone compounds just as happily.</t>
        </is>
      </c>
    </row>
    <row r="7" ht="30" customHeight="1">
      <c r="B7" s="8" t="inlineStr">
        <is>
          <t>Monthly contribution</t>
        </is>
      </c>
      <c r="C7" s="9" t="n">
        <v>300</v>
      </c>
      <c r="E7" s="10" t="inlineStr">
        <is>
          <t>What you add at the end of every month, held level for the whole horizon.</t>
        </is>
      </c>
    </row>
    <row r="8" ht="30" customHeight="1">
      <c r="B8" s="8" t="inlineStr">
        <is>
          <t>Years invested</t>
        </is>
      </c>
      <c r="C8" s="11" t="n">
        <v>20</v>
      </c>
      <c r="E8" s="10" t="inlineStr">
        <is>
          <t>The horizon. Compounding is dull for the first few years and startling after fifteen.</t>
        </is>
      </c>
    </row>
    <row r="9" ht="39" customHeight="1">
      <c r="B9" s="8" t="inlineStr">
        <is>
          <t>Expected annual growth</t>
        </is>
      </c>
      <c r="C9" s="12" t="n">
        <v>0.05</v>
      </c>
      <c r="E9" s="10" t="inlineStr">
        <is>
          <t>Before charges. Long-run equity returns have historically landed around 5 to 7 per cent a year before inflation, with no guarantee they will again.</t>
        </is>
      </c>
    </row>
    <row r="10" ht="39" customHeight="1">
      <c r="B10" s="8" t="inlineStr">
        <is>
          <t>Annual charges</t>
        </is>
      </c>
      <c r="C10" s="13" t="n">
        <v>0.0075</v>
      </c>
      <c r="E10" s="10" t="inlineStr">
        <is>
          <t>Platform plus fund charges. A typical index tracker setup runs 0.25 to 0.75 per cent; much above 1 per cent needs a good excuse.</t>
        </is>
      </c>
    </row>
    <row r="12">
      <c r="B12" s="5" t="inlineStr">
        <is>
          <t>Where that lands</t>
        </is>
      </c>
      <c r="C12" s="6" t="n"/>
      <c r="D12" s="6" t="n"/>
      <c r="E12" s="7" t="n"/>
    </row>
    <row r="13" ht="24" customHeight="1">
      <c r="B13" s="8" t="inlineStr">
        <is>
          <t>Net annual growth, after charges</t>
        </is>
      </c>
      <c r="C13" s="14">
        <f>C9-C10</f>
        <v/>
      </c>
    </row>
    <row r="14" ht="40" customHeight="1">
      <c r="B14" s="15" t="inlineStr">
        <is>
          <t>Future value</t>
        </is>
      </c>
      <c r="C14" s="16">
        <f>FV(C13/12,C8*12,-C7,-C6,0)</f>
        <v/>
      </c>
      <c r="E14" s="10" t="inlineStr">
        <is>
          <t>The projected pot at the end of the horizon. A projection, not a promise: investments can fall as well as rise and you may get back less than you put in.</t>
        </is>
      </c>
    </row>
    <row r="15" ht="24" customHeight="1">
      <c r="B15" s="8" t="inlineStr">
        <is>
          <t>Total paid in</t>
        </is>
      </c>
      <c r="C15" s="17">
        <f>C6+C7*C8*12</f>
        <v/>
      </c>
    </row>
    <row r="16" ht="30" customHeight="1">
      <c r="B16" s="8" t="inlineStr">
        <is>
          <t>Growth, after charges</t>
        </is>
      </c>
      <c r="C16" s="17">
        <f>C14-C15</f>
        <v/>
      </c>
      <c r="E16" s="10" t="inlineStr">
        <is>
          <t>The compounding at work: what the market added to what you saved.</t>
        </is>
      </c>
    </row>
    <row r="17" ht="24" customHeight="1">
      <c r="B17" s="8" t="inlineStr">
        <is>
          <t>Pot as a multiple of money in</t>
        </is>
      </c>
      <c r="C17" s="18">
        <f>IFERROR(C14/C15,"")</f>
        <v/>
      </c>
    </row>
    <row r="19">
      <c r="B19" s="5" t="inlineStr">
        <is>
          <t>The honest version: seven growth rates</t>
        </is>
      </c>
      <c r="C19" s="6" t="n"/>
      <c r="D19" s="6" t="n"/>
      <c r="E19" s="7" t="n"/>
    </row>
    <row r="20" ht="28" customHeight="1">
      <c r="B20" s="4" t="inlineStr">
        <is>
          <t>The same plan at growth rates from 2 to 8 per cent, before your charge. Nobody knows which row the future sits in; plan with the middle rows and hope for the bottom ones.</t>
        </is>
      </c>
    </row>
    <row r="21" ht="22" customHeight="1">
      <c r="B21" s="19" t="inlineStr">
        <is>
          <t>Growth rate</t>
        </is>
      </c>
      <c r="C21" s="19" t="inlineStr">
        <is>
          <t>Future value</t>
        </is>
      </c>
      <c r="D21" s="19" t="inlineStr">
        <is>
          <t>Growth</t>
        </is>
      </c>
    </row>
    <row r="22">
      <c r="B22" s="12" t="n">
        <v>0.02</v>
      </c>
      <c r="C22" s="17">
        <f>FV((B22-$C$10)/12,$C$8*12,-$C$7,-$C$6,0)</f>
        <v/>
      </c>
      <c r="D22" s="17">
        <f>C22-$C$15</f>
        <v/>
      </c>
    </row>
    <row r="23">
      <c r="B23" s="12" t="n">
        <v>0.03</v>
      </c>
      <c r="C23" s="17">
        <f>FV((B23-$C$10)/12,$C$8*12,-$C$7,-$C$6,0)</f>
        <v/>
      </c>
      <c r="D23" s="17">
        <f>C23-$C$15</f>
        <v/>
      </c>
    </row>
    <row r="24">
      <c r="B24" s="12" t="n">
        <v>0.04</v>
      </c>
      <c r="C24" s="17">
        <f>FV((B24-$C$10)/12,$C$8*12,-$C$7,-$C$6,0)</f>
        <v/>
      </c>
      <c r="D24" s="17">
        <f>C24-$C$15</f>
        <v/>
      </c>
    </row>
    <row r="25">
      <c r="B25" s="12" t="n">
        <v>0.05</v>
      </c>
      <c r="C25" s="17">
        <f>FV((B25-$C$10)/12,$C$8*12,-$C$7,-$C$6,0)</f>
        <v/>
      </c>
      <c r="D25" s="17">
        <f>C25-$C$15</f>
        <v/>
      </c>
    </row>
    <row r="26">
      <c r="B26" s="12" t="n">
        <v>0.06</v>
      </c>
      <c r="C26" s="17">
        <f>FV((B26-$C$10)/12,$C$8*12,-$C$7,-$C$6,0)</f>
        <v/>
      </c>
      <c r="D26" s="17">
        <f>C26-$C$15</f>
        <v/>
      </c>
    </row>
    <row r="27">
      <c r="B27" s="12" t="n">
        <v>0.07000000000000001</v>
      </c>
      <c r="C27" s="17">
        <f>FV((B27-$C$10)/12,$C$8*12,-$C$7,-$C$6,0)</f>
        <v/>
      </c>
      <c r="D27" s="17">
        <f>C27-$C$15</f>
        <v/>
      </c>
    </row>
    <row r="28">
      <c r="B28" s="12" t="n">
        <v>0.08</v>
      </c>
      <c r="C28" s="17">
        <f>FV((B28-$C$10)/12,$C$8*12,-$C$7,-$C$6,0)</f>
        <v/>
      </c>
      <c r="D28" s="17">
        <f>C28-$C$15</f>
        <v/>
      </c>
    </row>
  </sheetData>
  <mergeCells count="5">
    <mergeCell ref="B20:E20"/>
    <mergeCell ref="B12:E12"/>
    <mergeCell ref="B3:E3"/>
    <mergeCell ref="B19:E19"/>
    <mergeCell ref="B5:E5"/>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E35"/>
  <sheetViews>
    <sheetView showGridLines="0" workbookViewId="0">
      <selection activeCell="A1" sqref="A1"/>
    </sheetView>
  </sheetViews>
  <sheetFormatPr baseColWidth="8" defaultRowHeight="15"/>
  <cols>
    <col width="3" customWidth="1" min="1" max="1"/>
    <col width="10" customWidth="1" min="2" max="2"/>
    <col width="16" customWidth="1" min="3" max="3"/>
    <col width="16" customWidth="1" min="4" max="4"/>
    <col width="16" customWidth="1" min="5" max="5"/>
    <col width="3" customWidth="1" min="6" max="6"/>
  </cols>
  <sheetData>
    <row r="2">
      <c r="B2" s="3" t="inlineStr">
        <is>
          <t>Year by year</t>
        </is>
      </c>
    </row>
    <row r="3" ht="40" customHeight="1">
      <c r="B3" s="4" t="inlineStr">
        <is>
          <t>The projection unrolled to 30 years. Rows beyond your chosen horizon stay blank. Watch the growth column: it starts as a rounding error and ends up doing most of the work.</t>
        </is>
      </c>
    </row>
    <row r="5" ht="22" customHeight="1">
      <c r="B5" s="19" t="inlineStr">
        <is>
          <t>Year</t>
        </is>
      </c>
      <c r="C5" s="19" t="inlineStr">
        <is>
          <t>Paid in</t>
        </is>
      </c>
      <c r="D5" s="19" t="inlineStr">
        <is>
          <t>Value</t>
        </is>
      </c>
      <c r="E5" s="19" t="inlineStr">
        <is>
          <t>Growth</t>
        </is>
      </c>
    </row>
    <row r="6">
      <c r="B6" s="20" t="n">
        <v>1</v>
      </c>
      <c r="C6" s="17">
        <f>IF(B6&gt;Projection!$C$8,"",Projection!$C$6+Projection!$C$7*12*B6)</f>
        <v/>
      </c>
      <c r="D6" s="17">
        <f>IF(B6&gt;Projection!$C$8,"",FV((Projection!$C$9-Projection!$C$10)/12,B6*12,-Projection!$C$7,-Projection!$C$6,0))</f>
        <v/>
      </c>
      <c r="E6" s="17">
        <f>IF(D6="","",D6-C6)</f>
        <v/>
      </c>
    </row>
    <row r="7">
      <c r="B7" s="20" t="n">
        <v>2</v>
      </c>
      <c r="C7" s="17">
        <f>IF(B7&gt;Projection!$C$8,"",Projection!$C$6+Projection!$C$7*12*B7)</f>
        <v/>
      </c>
      <c r="D7" s="17">
        <f>IF(B7&gt;Projection!$C$8,"",FV((Projection!$C$9-Projection!$C$10)/12,B7*12,-Projection!$C$7,-Projection!$C$6,0))</f>
        <v/>
      </c>
      <c r="E7" s="17">
        <f>IF(D7="","",D7-C7)</f>
        <v/>
      </c>
    </row>
    <row r="8">
      <c r="B8" s="20" t="n">
        <v>3</v>
      </c>
      <c r="C8" s="17">
        <f>IF(B8&gt;Projection!$C$8,"",Projection!$C$6+Projection!$C$7*12*B8)</f>
        <v/>
      </c>
      <c r="D8" s="17">
        <f>IF(B8&gt;Projection!$C$8,"",FV((Projection!$C$9-Projection!$C$10)/12,B8*12,-Projection!$C$7,-Projection!$C$6,0))</f>
        <v/>
      </c>
      <c r="E8" s="17">
        <f>IF(D8="","",D8-C8)</f>
        <v/>
      </c>
    </row>
    <row r="9">
      <c r="B9" s="20" t="n">
        <v>4</v>
      </c>
      <c r="C9" s="17">
        <f>IF(B9&gt;Projection!$C$8,"",Projection!$C$6+Projection!$C$7*12*B9)</f>
        <v/>
      </c>
      <c r="D9" s="17">
        <f>IF(B9&gt;Projection!$C$8,"",FV((Projection!$C$9-Projection!$C$10)/12,B9*12,-Projection!$C$7,-Projection!$C$6,0))</f>
        <v/>
      </c>
      <c r="E9" s="17">
        <f>IF(D9="","",D9-C9)</f>
        <v/>
      </c>
    </row>
    <row r="10">
      <c r="B10" s="20" t="n">
        <v>5</v>
      </c>
      <c r="C10" s="17">
        <f>IF(B10&gt;Projection!$C$8,"",Projection!$C$6+Projection!$C$7*12*B10)</f>
        <v/>
      </c>
      <c r="D10" s="17">
        <f>IF(B10&gt;Projection!$C$8,"",FV((Projection!$C$9-Projection!$C$10)/12,B10*12,-Projection!$C$7,-Projection!$C$6,0))</f>
        <v/>
      </c>
      <c r="E10" s="17">
        <f>IF(D10="","",D10-C10)</f>
        <v/>
      </c>
    </row>
    <row r="11">
      <c r="B11" s="20" t="n">
        <v>6</v>
      </c>
      <c r="C11" s="17">
        <f>IF(B11&gt;Projection!$C$8,"",Projection!$C$6+Projection!$C$7*12*B11)</f>
        <v/>
      </c>
      <c r="D11" s="17">
        <f>IF(B11&gt;Projection!$C$8,"",FV((Projection!$C$9-Projection!$C$10)/12,B11*12,-Projection!$C$7,-Projection!$C$6,0))</f>
        <v/>
      </c>
      <c r="E11" s="17">
        <f>IF(D11="","",D11-C11)</f>
        <v/>
      </c>
    </row>
    <row r="12">
      <c r="B12" s="20" t="n">
        <v>7</v>
      </c>
      <c r="C12" s="17">
        <f>IF(B12&gt;Projection!$C$8,"",Projection!$C$6+Projection!$C$7*12*B12)</f>
        <v/>
      </c>
      <c r="D12" s="17">
        <f>IF(B12&gt;Projection!$C$8,"",FV((Projection!$C$9-Projection!$C$10)/12,B12*12,-Projection!$C$7,-Projection!$C$6,0))</f>
        <v/>
      </c>
      <c r="E12" s="17">
        <f>IF(D12="","",D12-C12)</f>
        <v/>
      </c>
    </row>
    <row r="13">
      <c r="B13" s="20" t="n">
        <v>8</v>
      </c>
      <c r="C13" s="17">
        <f>IF(B13&gt;Projection!$C$8,"",Projection!$C$6+Projection!$C$7*12*B13)</f>
        <v/>
      </c>
      <c r="D13" s="17">
        <f>IF(B13&gt;Projection!$C$8,"",FV((Projection!$C$9-Projection!$C$10)/12,B13*12,-Projection!$C$7,-Projection!$C$6,0))</f>
        <v/>
      </c>
      <c r="E13" s="17">
        <f>IF(D13="","",D13-C13)</f>
        <v/>
      </c>
    </row>
    <row r="14">
      <c r="B14" s="20" t="n">
        <v>9</v>
      </c>
      <c r="C14" s="17">
        <f>IF(B14&gt;Projection!$C$8,"",Projection!$C$6+Projection!$C$7*12*B14)</f>
        <v/>
      </c>
      <c r="D14" s="17">
        <f>IF(B14&gt;Projection!$C$8,"",FV((Projection!$C$9-Projection!$C$10)/12,B14*12,-Projection!$C$7,-Projection!$C$6,0))</f>
        <v/>
      </c>
      <c r="E14" s="17">
        <f>IF(D14="","",D14-C14)</f>
        <v/>
      </c>
    </row>
    <row r="15">
      <c r="B15" s="20" t="n">
        <v>10</v>
      </c>
      <c r="C15" s="17">
        <f>IF(B15&gt;Projection!$C$8,"",Projection!$C$6+Projection!$C$7*12*B15)</f>
        <v/>
      </c>
      <c r="D15" s="17">
        <f>IF(B15&gt;Projection!$C$8,"",FV((Projection!$C$9-Projection!$C$10)/12,B15*12,-Projection!$C$7,-Projection!$C$6,0))</f>
        <v/>
      </c>
      <c r="E15" s="17">
        <f>IF(D15="","",D15-C15)</f>
        <v/>
      </c>
    </row>
    <row r="16">
      <c r="B16" s="20" t="n">
        <v>11</v>
      </c>
      <c r="C16" s="17">
        <f>IF(B16&gt;Projection!$C$8,"",Projection!$C$6+Projection!$C$7*12*B16)</f>
        <v/>
      </c>
      <c r="D16" s="17">
        <f>IF(B16&gt;Projection!$C$8,"",FV((Projection!$C$9-Projection!$C$10)/12,B16*12,-Projection!$C$7,-Projection!$C$6,0))</f>
        <v/>
      </c>
      <c r="E16" s="17">
        <f>IF(D16="","",D16-C16)</f>
        <v/>
      </c>
    </row>
    <row r="17">
      <c r="B17" s="20" t="n">
        <v>12</v>
      </c>
      <c r="C17" s="17">
        <f>IF(B17&gt;Projection!$C$8,"",Projection!$C$6+Projection!$C$7*12*B17)</f>
        <v/>
      </c>
      <c r="D17" s="17">
        <f>IF(B17&gt;Projection!$C$8,"",FV((Projection!$C$9-Projection!$C$10)/12,B17*12,-Projection!$C$7,-Projection!$C$6,0))</f>
        <v/>
      </c>
      <c r="E17" s="17">
        <f>IF(D17="","",D17-C17)</f>
        <v/>
      </c>
    </row>
    <row r="18">
      <c r="B18" s="20" t="n">
        <v>13</v>
      </c>
      <c r="C18" s="17">
        <f>IF(B18&gt;Projection!$C$8,"",Projection!$C$6+Projection!$C$7*12*B18)</f>
        <v/>
      </c>
      <c r="D18" s="17">
        <f>IF(B18&gt;Projection!$C$8,"",FV((Projection!$C$9-Projection!$C$10)/12,B18*12,-Projection!$C$7,-Projection!$C$6,0))</f>
        <v/>
      </c>
      <c r="E18" s="17">
        <f>IF(D18="","",D18-C18)</f>
        <v/>
      </c>
    </row>
    <row r="19">
      <c r="B19" s="20" t="n">
        <v>14</v>
      </c>
      <c r="C19" s="17">
        <f>IF(B19&gt;Projection!$C$8,"",Projection!$C$6+Projection!$C$7*12*B19)</f>
        <v/>
      </c>
      <c r="D19" s="17">
        <f>IF(B19&gt;Projection!$C$8,"",FV((Projection!$C$9-Projection!$C$10)/12,B19*12,-Projection!$C$7,-Projection!$C$6,0))</f>
        <v/>
      </c>
      <c r="E19" s="17">
        <f>IF(D19="","",D19-C19)</f>
        <v/>
      </c>
    </row>
    <row r="20">
      <c r="B20" s="20" t="n">
        <v>15</v>
      </c>
      <c r="C20" s="17">
        <f>IF(B20&gt;Projection!$C$8,"",Projection!$C$6+Projection!$C$7*12*B20)</f>
        <v/>
      </c>
      <c r="D20" s="17">
        <f>IF(B20&gt;Projection!$C$8,"",FV((Projection!$C$9-Projection!$C$10)/12,B20*12,-Projection!$C$7,-Projection!$C$6,0))</f>
        <v/>
      </c>
      <c r="E20" s="17">
        <f>IF(D20="","",D20-C20)</f>
        <v/>
      </c>
    </row>
    <row r="21">
      <c r="B21" s="20" t="n">
        <v>16</v>
      </c>
      <c r="C21" s="17">
        <f>IF(B21&gt;Projection!$C$8,"",Projection!$C$6+Projection!$C$7*12*B21)</f>
        <v/>
      </c>
      <c r="D21" s="17">
        <f>IF(B21&gt;Projection!$C$8,"",FV((Projection!$C$9-Projection!$C$10)/12,B21*12,-Projection!$C$7,-Projection!$C$6,0))</f>
        <v/>
      </c>
      <c r="E21" s="17">
        <f>IF(D21="","",D21-C21)</f>
        <v/>
      </c>
    </row>
    <row r="22">
      <c r="B22" s="20" t="n">
        <v>17</v>
      </c>
      <c r="C22" s="17">
        <f>IF(B22&gt;Projection!$C$8,"",Projection!$C$6+Projection!$C$7*12*B22)</f>
        <v/>
      </c>
      <c r="D22" s="17">
        <f>IF(B22&gt;Projection!$C$8,"",FV((Projection!$C$9-Projection!$C$10)/12,B22*12,-Projection!$C$7,-Projection!$C$6,0))</f>
        <v/>
      </c>
      <c r="E22" s="17">
        <f>IF(D22="","",D22-C22)</f>
        <v/>
      </c>
    </row>
    <row r="23">
      <c r="B23" s="20" t="n">
        <v>18</v>
      </c>
      <c r="C23" s="17">
        <f>IF(B23&gt;Projection!$C$8,"",Projection!$C$6+Projection!$C$7*12*B23)</f>
        <v/>
      </c>
      <c r="D23" s="17">
        <f>IF(B23&gt;Projection!$C$8,"",FV((Projection!$C$9-Projection!$C$10)/12,B23*12,-Projection!$C$7,-Projection!$C$6,0))</f>
        <v/>
      </c>
      <c r="E23" s="17">
        <f>IF(D23="","",D23-C23)</f>
        <v/>
      </c>
    </row>
    <row r="24">
      <c r="B24" s="20" t="n">
        <v>19</v>
      </c>
      <c r="C24" s="17">
        <f>IF(B24&gt;Projection!$C$8,"",Projection!$C$6+Projection!$C$7*12*B24)</f>
        <v/>
      </c>
      <c r="D24" s="17">
        <f>IF(B24&gt;Projection!$C$8,"",FV((Projection!$C$9-Projection!$C$10)/12,B24*12,-Projection!$C$7,-Projection!$C$6,0))</f>
        <v/>
      </c>
      <c r="E24" s="17">
        <f>IF(D24="","",D24-C24)</f>
        <v/>
      </c>
    </row>
    <row r="25">
      <c r="B25" s="20" t="n">
        <v>20</v>
      </c>
      <c r="C25" s="17">
        <f>IF(B25&gt;Projection!$C$8,"",Projection!$C$6+Projection!$C$7*12*B25)</f>
        <v/>
      </c>
      <c r="D25" s="17">
        <f>IF(B25&gt;Projection!$C$8,"",FV((Projection!$C$9-Projection!$C$10)/12,B25*12,-Projection!$C$7,-Projection!$C$6,0))</f>
        <v/>
      </c>
      <c r="E25" s="17">
        <f>IF(D25="","",D25-C25)</f>
        <v/>
      </c>
    </row>
    <row r="26">
      <c r="B26" s="20" t="n">
        <v>21</v>
      </c>
      <c r="C26" s="17">
        <f>IF(B26&gt;Projection!$C$8,"",Projection!$C$6+Projection!$C$7*12*B26)</f>
        <v/>
      </c>
      <c r="D26" s="17">
        <f>IF(B26&gt;Projection!$C$8,"",FV((Projection!$C$9-Projection!$C$10)/12,B26*12,-Projection!$C$7,-Projection!$C$6,0))</f>
        <v/>
      </c>
      <c r="E26" s="17">
        <f>IF(D26="","",D26-C26)</f>
        <v/>
      </c>
    </row>
    <row r="27">
      <c r="B27" s="20" t="n">
        <v>22</v>
      </c>
      <c r="C27" s="17">
        <f>IF(B27&gt;Projection!$C$8,"",Projection!$C$6+Projection!$C$7*12*B27)</f>
        <v/>
      </c>
      <c r="D27" s="17">
        <f>IF(B27&gt;Projection!$C$8,"",FV((Projection!$C$9-Projection!$C$10)/12,B27*12,-Projection!$C$7,-Projection!$C$6,0))</f>
        <v/>
      </c>
      <c r="E27" s="17">
        <f>IF(D27="","",D27-C27)</f>
        <v/>
      </c>
    </row>
    <row r="28">
      <c r="B28" s="20" t="n">
        <v>23</v>
      </c>
      <c r="C28" s="17">
        <f>IF(B28&gt;Projection!$C$8,"",Projection!$C$6+Projection!$C$7*12*B28)</f>
        <v/>
      </c>
      <c r="D28" s="17">
        <f>IF(B28&gt;Projection!$C$8,"",FV((Projection!$C$9-Projection!$C$10)/12,B28*12,-Projection!$C$7,-Projection!$C$6,0))</f>
        <v/>
      </c>
      <c r="E28" s="17">
        <f>IF(D28="","",D28-C28)</f>
        <v/>
      </c>
    </row>
    <row r="29">
      <c r="B29" s="20" t="n">
        <v>24</v>
      </c>
      <c r="C29" s="17">
        <f>IF(B29&gt;Projection!$C$8,"",Projection!$C$6+Projection!$C$7*12*B29)</f>
        <v/>
      </c>
      <c r="D29" s="17">
        <f>IF(B29&gt;Projection!$C$8,"",FV((Projection!$C$9-Projection!$C$10)/12,B29*12,-Projection!$C$7,-Projection!$C$6,0))</f>
        <v/>
      </c>
      <c r="E29" s="17">
        <f>IF(D29="","",D29-C29)</f>
        <v/>
      </c>
    </row>
    <row r="30">
      <c r="B30" s="20" t="n">
        <v>25</v>
      </c>
      <c r="C30" s="17">
        <f>IF(B30&gt;Projection!$C$8,"",Projection!$C$6+Projection!$C$7*12*B30)</f>
        <v/>
      </c>
      <c r="D30" s="17">
        <f>IF(B30&gt;Projection!$C$8,"",FV((Projection!$C$9-Projection!$C$10)/12,B30*12,-Projection!$C$7,-Projection!$C$6,0))</f>
        <v/>
      </c>
      <c r="E30" s="17">
        <f>IF(D30="","",D30-C30)</f>
        <v/>
      </c>
    </row>
    <row r="31">
      <c r="B31" s="20" t="n">
        <v>26</v>
      </c>
      <c r="C31" s="17">
        <f>IF(B31&gt;Projection!$C$8,"",Projection!$C$6+Projection!$C$7*12*B31)</f>
        <v/>
      </c>
      <c r="D31" s="17">
        <f>IF(B31&gt;Projection!$C$8,"",FV((Projection!$C$9-Projection!$C$10)/12,B31*12,-Projection!$C$7,-Projection!$C$6,0))</f>
        <v/>
      </c>
      <c r="E31" s="17">
        <f>IF(D31="","",D31-C31)</f>
        <v/>
      </c>
    </row>
    <row r="32">
      <c r="B32" s="20" t="n">
        <v>27</v>
      </c>
      <c r="C32" s="17">
        <f>IF(B32&gt;Projection!$C$8,"",Projection!$C$6+Projection!$C$7*12*B32)</f>
        <v/>
      </c>
      <c r="D32" s="17">
        <f>IF(B32&gt;Projection!$C$8,"",FV((Projection!$C$9-Projection!$C$10)/12,B32*12,-Projection!$C$7,-Projection!$C$6,0))</f>
        <v/>
      </c>
      <c r="E32" s="17">
        <f>IF(D32="","",D32-C32)</f>
        <v/>
      </c>
    </row>
    <row r="33">
      <c r="B33" s="20" t="n">
        <v>28</v>
      </c>
      <c r="C33" s="17">
        <f>IF(B33&gt;Projection!$C$8,"",Projection!$C$6+Projection!$C$7*12*B33)</f>
        <v/>
      </c>
      <c r="D33" s="17">
        <f>IF(B33&gt;Projection!$C$8,"",FV((Projection!$C$9-Projection!$C$10)/12,B33*12,-Projection!$C$7,-Projection!$C$6,0))</f>
        <v/>
      </c>
      <c r="E33" s="17">
        <f>IF(D33="","",D33-C33)</f>
        <v/>
      </c>
    </row>
    <row r="34">
      <c r="B34" s="20" t="n">
        <v>29</v>
      </c>
      <c r="C34" s="17">
        <f>IF(B34&gt;Projection!$C$8,"",Projection!$C$6+Projection!$C$7*12*B34)</f>
        <v/>
      </c>
      <c r="D34" s="17">
        <f>IF(B34&gt;Projection!$C$8,"",FV((Projection!$C$9-Projection!$C$10)/12,B34*12,-Projection!$C$7,-Projection!$C$6,0))</f>
        <v/>
      </c>
      <c r="E34" s="17">
        <f>IF(D34="","",D34-C34)</f>
        <v/>
      </c>
    </row>
    <row r="35">
      <c r="B35" s="20" t="n">
        <v>30</v>
      </c>
      <c r="C35" s="17">
        <f>IF(B35&gt;Projection!$C$8,"",Projection!$C$6+Projection!$C$7*12*B35)</f>
        <v/>
      </c>
      <c r="D35" s="17">
        <f>IF(B35&gt;Projection!$C$8,"",FV((Projection!$C$9-Projection!$C$10)/12,B35*12,-Projection!$C$7,-Projection!$C$6,0))</f>
        <v/>
      </c>
      <c r="E35" s="17">
        <f>IF(D35="","",D35-C35)</f>
        <v/>
      </c>
    </row>
  </sheetData>
  <mergeCells count="1">
    <mergeCell ref="B3:E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Equity and Investment Calculator</dc:title>
  <dc:subject xmlns:dc="http://purl.org/dc/elements/1.1/">Compound growth projection with charges, scenario table and year-by-year schedule</dc:subject>
  <dcterms:created xmlns:dcterms="http://purl.org/dc/terms/" xmlns:xsi="http://www.w3.org/2001/XMLSchema-instance" xsi:type="dcterms:W3CDTF">2026-08-07T13:42:07Z</dcterms:created>
  <dcterms:modified xmlns:dcterms="http://purl.org/dc/terms/" xmlns:xsi="http://www.w3.org/2001/XMLSchema-instance" xsi:type="dcterms:W3CDTF">2026-08-07T13:42:07Z</dcterms:modified>
</cp:coreProperties>
</file>