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Comparison" sheetId="2" state="visible" r:id="rId2"/>
    <sheet xmlns:r="http://schemas.openxmlformats.org/officeDocument/2006/relationships" name="Rate and time grid" sheetId="3" state="visible" r:id="rId3"/>
  </sheets>
  <definedNames/>
  <calcPr calcId="124519" fullCalcOnLoad="1"/>
</workbook>
</file>

<file path=xl/styles.xml><?xml version="1.0" encoding="utf-8"?>
<styleSheet xmlns="http://schemas.openxmlformats.org/spreadsheetml/2006/main">
  <numFmts count="4">
    <numFmt numFmtId="164" formatCode="£#,##0.00"/>
    <numFmt numFmtId="165" formatCode="0.0%"/>
    <numFmt numFmtId="166" formatCode="#,##0.0"/>
    <numFmt numFmtId="167" formatCode="£#,##0"/>
  </numFmts>
  <fonts count="11">
    <font>
      <name val="Calibri"/>
      <family val="2"/>
      <color theme="1"/>
      <sz val="11"/>
      <scheme val="minor"/>
    </font>
    <font>
      <name val="Calibri"/>
      <b val="1"/>
      <color rgb="006B7280"/>
      <sz val="9"/>
    </font>
    <font>
      <name val="Calibri"/>
      <b val="1"/>
      <color rgb="001F2A37"/>
      <sz val="16"/>
    </font>
    <font>
      <name val="Calibri"/>
      <color rgb="006B7280"/>
      <sz val="9"/>
    </font>
    <font>
      <name val="Calibri"/>
      <b val="1"/>
      <color rgb="001F2A37"/>
      <sz val="11"/>
    </font>
    <font>
      <name val="Calibri"/>
      <color rgb="00333333"/>
      <sz val="10"/>
    </font>
    <font>
      <name val="Calibri"/>
      <b val="1"/>
      <color rgb="00FFFFFF"/>
      <sz val="11"/>
    </font>
    <font>
      <name val="Calibri"/>
      <color rgb="001F2A37"/>
      <sz val="10"/>
    </font>
    <font>
      <name val="Calibri"/>
      <b val="1"/>
      <color rgb="001F2A37"/>
      <sz val="10"/>
    </font>
    <font>
      <name val="Calibri"/>
      <b val="1"/>
      <color rgb="001F2A37"/>
      <sz val="20"/>
    </font>
    <font>
      <name val="Calibri"/>
      <i val="1"/>
      <color rgb="006B7280"/>
      <sz val="9"/>
    </font>
  </fonts>
  <fills count="5">
    <fill>
      <patternFill/>
    </fill>
    <fill>
      <patternFill patternType="gray125"/>
    </fill>
    <fill>
      <patternFill patternType="solid">
        <fgColor rgb="001F2A37"/>
      </patternFill>
    </fill>
    <fill>
      <patternFill patternType="solid">
        <fgColor rgb="00FFF6DC"/>
      </patternFill>
    </fill>
    <fill>
      <patternFill patternType="solid">
        <fgColor rgb="00EDF1F7"/>
      </patternFill>
    </fill>
  </fills>
  <borders count="2">
    <border>
      <left/>
      <right/>
      <top/>
      <bottom/>
      <diagonal/>
    </border>
    <border>
      <left style="thin">
        <color rgb="00D5DBE3"/>
      </left>
      <right style="thin">
        <color rgb="00D5DBE3"/>
      </right>
      <top style="thin">
        <color rgb="00D5DBE3"/>
      </top>
      <bottom style="thin">
        <color rgb="00D5DBE3"/>
      </bottom>
    </border>
  </borders>
  <cellStyleXfs count="1">
    <xf numFmtId="0" fontId="0" fillId="0" borderId="0"/>
  </cellStyleXfs>
  <cellXfs count="26">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pivotButton="0" quotePrefix="0" xfId="0"/>
    <xf numFmtId="0" fontId="5" fillId="0" borderId="0" applyAlignment="1" pivotButton="0" quotePrefix="0" xfId="0">
      <alignment vertical="top" wrapText="1"/>
    </xf>
    <xf numFmtId="0" fontId="6" fillId="2" borderId="0" pivotButton="0" quotePrefix="0" xfId="0"/>
    <xf numFmtId="0" fontId="0" fillId="2" borderId="0" pivotButton="0" quotePrefix="0" xfId="0"/>
    <xf numFmtId="0" fontId="7" fillId="0" borderId="0" pivotButton="0" quotePrefix="0" xfId="0"/>
    <xf numFmtId="164" fontId="8" fillId="3" borderId="1" pivotButton="0" quotePrefix="0" xfId="0"/>
    <xf numFmtId="0" fontId="3" fillId="0" borderId="0" applyAlignment="1" pivotButton="0" quotePrefix="0" xfId="0">
      <alignment vertical="center" wrapText="1"/>
    </xf>
    <xf numFmtId="165" fontId="8" fillId="3" borderId="1" pivotButton="0" quotePrefix="0" xfId="0"/>
    <xf numFmtId="3" fontId="8" fillId="3" borderId="1" pivotButton="0" quotePrefix="0" xfId="0"/>
    <xf numFmtId="166" fontId="8" fillId="3" borderId="1" pivotButton="0" quotePrefix="0" xfId="0"/>
    <xf numFmtId="164" fontId="8" fillId="4" borderId="1" pivotButton="0" quotePrefix="0" xfId="0"/>
    <xf numFmtId="166" fontId="8" fillId="4" borderId="1" pivotButton="0" quotePrefix="0" xfId="0"/>
    <xf numFmtId="0" fontId="8" fillId="0" borderId="0" pivotButton="0" quotePrefix="0" xfId="0"/>
    <xf numFmtId="164" fontId="9" fillId="4" borderId="1" pivotButton="0" quotePrefix="0" xfId="0"/>
    <xf numFmtId="167" fontId="8" fillId="4" borderId="1" pivotButton="0" quotePrefix="0" xfId="0"/>
    <xf numFmtId="165" fontId="8" fillId="4" borderId="1" pivotButton="0" quotePrefix="0" xfId="0"/>
    <xf numFmtId="0" fontId="10" fillId="0" borderId="0" pivotButton="0" quotePrefix="0" xfId="0"/>
    <xf numFmtId="0" fontId="6" fillId="2" borderId="0" applyAlignment="1" pivotButton="0" quotePrefix="0" xfId="0">
      <alignment wrapText="1"/>
    </xf>
    <xf numFmtId="167" fontId="6" fillId="2" borderId="0" applyAlignment="1" pivotButton="0" quotePrefix="0" xfId="0">
      <alignment horizontal="center"/>
    </xf>
    <xf numFmtId="0" fontId="6" fillId="2" borderId="0" applyAlignment="1" pivotButton="0" quotePrefix="0" xfId="0">
      <alignment horizontal="center"/>
    </xf>
    <xf numFmtId="166" fontId="8" fillId="4" borderId="1" applyAlignment="1" pivotButton="0" quotePrefix="0" xfId="0">
      <alignment horizontal="center"/>
    </xf>
    <xf numFmtId="164" fontId="7" fillId="0" borderId="1" pivotButton="0" quotePrefix="0" xfId="0"/>
  </cellXfs>
  <cellStyles count="1">
    <cellStyle name="Normal" xfId="0" builtinId="0" hidden="0"/>
  </cellStyles>
  <dxfs count="2">
    <dxf>
      <fill>
        <patternFill patternType="solid">
          <fgColor rgb="00E6F2EC"/>
        </patternFill>
      </fill>
    </dxf>
    <dxf>
      <fill>
        <patternFill patternType="solid">
          <fgColor rgb="00FAE9EB"/>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33"/>
  <sheetViews>
    <sheetView showGridLines="0" workbookViewId="0">
      <selection activeCell="A1" sqref="A1"/>
    </sheetView>
  </sheetViews>
  <sheetFormatPr baseColWidth="8" defaultRowHeight="15"/>
  <cols>
    <col width="3" customWidth="1" min="1" max="1"/>
    <col width="100" customWidth="1" min="2" max="2"/>
  </cols>
  <sheetData>
    <row r="1">
      <c r="A1" s="1" t="inlineStr">
        <is>
          <t>ZAZEN TAX</t>
        </is>
      </c>
    </row>
    <row r="2">
      <c r="A2" s="2" t="inlineStr">
        <is>
          <t>FBA vs FBM Calculator</t>
        </is>
      </c>
    </row>
    <row r="3">
      <c r="A3" s="3" t="inlineStr">
        <is>
          <t>Same product, both routes, with your own time costed rather than treated as free.</t>
        </is>
      </c>
    </row>
    <row r="5">
      <c r="B5" s="4" t="inlineStr">
        <is>
          <t>Why the usual comparison is wrong</t>
        </is>
      </c>
    </row>
    <row r="6" ht="45" customHeight="1">
      <c r="B6" s="5" t="inlineStr">
        <is>
          <t>Almost every FBA against FBM comparison sets your own labour at zero. Packing a parcel then appears to cost the price of a box and a stamp, self-fulfilment wins, and the seller spends the next two years in a spare room wondering why the business does not feel like it is working.</t>
        </is>
      </c>
    </row>
    <row r="8" ht="30" customHeight="1">
      <c r="B8" s="5" t="inlineStr">
        <is>
          <t>Put a number on the hours and the arithmetic changes shape. The question stops being which route is cheaper and becomes what self-fulfilment pays you an hour.</t>
        </is>
      </c>
    </row>
    <row r="10">
      <c r="B10" s="4" t="inlineStr">
        <is>
          <t>The worked example</t>
        </is>
      </c>
    </row>
    <row r="11" ht="30" customHeight="1">
      <c r="B11" s="5" t="inlineStr">
        <is>
          <t>On the figures this workbook opens with, shipping it yourself saves 24p a unit. At 400 units a month that is £96.40 saved and 40 hours spent. Self-fulfilment is paying you £2.41 an hour.</t>
        </is>
      </c>
    </row>
    <row r="13" ht="45" customHeight="1">
      <c r="B13" s="5" t="inlineStr">
        <is>
          <t>That is the number to argue with. If your postage is cheaper or your packing faster, it goes up. The point is that it is a wage, and until you calculate it you are working for an amount you have never seen.</t>
        </is>
      </c>
    </row>
    <row r="15">
      <c r="B15" s="4" t="inlineStr">
        <is>
          <t>What the grid is for</t>
        </is>
      </c>
    </row>
    <row r="16" ht="45" customHeight="1">
      <c r="B16" s="5" t="inlineStr">
        <is>
          <t>One comparison answers one question. The grid runs every combination of hourly rate and minutes per order at once and shades the result, so you can see the line where the answer flips instead of guessing at which side of it you are.</t>
        </is>
      </c>
    </row>
    <row r="18">
      <c r="B18" s="4" t="inlineStr">
        <is>
          <t>What is deliberately not in the numbers</t>
        </is>
      </c>
    </row>
    <row r="19" ht="45" customHeight="1">
      <c r="B19" s="5" t="inlineStr">
        <is>
          <t>1.  The Prime badge. FBA usually converts better, and none of that is modelled here. If FBA already wins on cost the badge is a bonus; if it loses, the comparison sheet tells you how much better it would have to convert to be worth it.</t>
        </is>
      </c>
    </row>
    <row r="21" ht="45" customHeight="1">
      <c r="B21" s="5" t="inlineStr">
        <is>
          <t>2.  Storage risk. FBA storage rises sharply in the fourth quarter and again once stock passes 240 days, and slow stock in a fulfilment centre is more expensive than slow stock in your garage.</t>
        </is>
      </c>
    </row>
    <row r="23" ht="15" customHeight="1">
      <c r="B23" s="5" t="inlineStr">
        <is>
          <t>3.  Capacity limits, removal fees and the cost of being unable to touch your own inventory.</t>
        </is>
      </c>
    </row>
    <row r="25" ht="30" customHeight="1">
      <c r="B25" s="5" t="inlineStr">
        <is>
          <t>None of those is a rounding error. They are just not costs you can put a reliable number on in a spreadsheet, and a number you invent is worse than a gap you can see.</t>
        </is>
      </c>
    </row>
    <row r="27">
      <c r="B27" s="4" t="inlineStr">
        <is>
          <t>How to use it</t>
        </is>
      </c>
    </row>
    <row r="28" ht="30" customHeight="1">
      <c r="B28" s="5" t="inlineStr">
        <is>
          <t>1.  Comparison: the yellow cells are yours. Set your hourly rate to zero to see the comparison everyone else makes, then put your real rate back.</t>
        </is>
      </c>
    </row>
    <row r="30" ht="30" customHeight="1">
      <c r="B30" s="5" t="inlineStr">
        <is>
          <t>2.  Rate and time grid: no typing. It reads the comparison sheet and varies only the two inputs people are least sure about.</t>
        </is>
      </c>
    </row>
    <row r="32">
      <c r="B32" s="4" t="inlineStr">
        <is>
          <t>General information</t>
        </is>
      </c>
    </row>
    <row r="33" ht="45" customHeight="1">
      <c r="B33" s="5" t="inlineStr">
        <is>
          <t>Rates are those applying in 2026/27 for the UK. Amazon changes its fee schedule regularly, so check the referral percentage and the fulfilment fee for your own category and size tier in Seller Central. This is general information, not advice for your circumstances.</t>
        </is>
      </c>
    </row>
  </sheetData>
  <mergeCells count="1">
    <mergeCell ref="A3:F3"/>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43"/>
  <sheetViews>
    <sheetView showGridLines="0" workbookViewId="0">
      <selection activeCell="A1" sqref="A1"/>
    </sheetView>
  </sheetViews>
  <sheetFormatPr baseColWidth="8" defaultRowHeight="15"/>
  <cols>
    <col width="36" customWidth="1" min="1" max="1"/>
    <col width="14" customWidth="1" min="2" max="2"/>
    <col width="62" customWidth="1" min="3" max="3"/>
  </cols>
  <sheetData>
    <row r="1">
      <c r="A1" s="1" t="inlineStr">
        <is>
          <t>ZAZEN TAX</t>
        </is>
      </c>
    </row>
    <row r="2">
      <c r="A2" s="2" t="inlineStr">
        <is>
          <t>One product, both routes</t>
        </is>
      </c>
    </row>
    <row r="5" ht="19" customHeight="1">
      <c r="A5" s="6" t="inlineStr">
        <is>
          <t xml:space="preserve">  The product, the same either way</t>
        </is>
      </c>
      <c r="B5" s="7" t="n"/>
      <c r="C5" s="7" t="n"/>
    </row>
    <row r="6">
      <c r="A6" s="8" t="inlineStr">
        <is>
          <t>Selling price, including VAT</t>
        </is>
      </c>
      <c r="B6" s="9" t="n">
        <v>24.99</v>
      </c>
      <c r="C6" s="10" t="inlineStr">
        <is>
          <t>What the buyer pays.</t>
        </is>
      </c>
    </row>
    <row r="7">
      <c r="A7" s="8" t="inlineStr">
        <is>
          <t>VAT rate</t>
        </is>
      </c>
      <c r="B7" s="11" t="n">
        <v>0.2</v>
      </c>
      <c r="C7" s="10" t="inlineStr">
        <is>
          <t>20% if registered, 0% if not.</t>
        </is>
      </c>
    </row>
    <row r="8">
      <c r="A8" s="8" t="inlineStr">
        <is>
          <t>Landed cost per unit</t>
        </is>
      </c>
      <c r="B8" s="9" t="n">
        <v>8.52</v>
      </c>
      <c r="C8" s="10" t="inlineStr">
        <is>
          <t>Unit cost plus freight, duty, clearance and handling.</t>
        </is>
      </c>
    </row>
    <row r="9">
      <c r="A9" s="8" t="inlineStr">
        <is>
          <t>Referral fee</t>
        </is>
      </c>
      <c r="B9" s="11" t="n">
        <v>0.15</v>
      </c>
      <c r="C9" s="10" t="inlineStr">
        <is>
          <t>Charged whoever ships the parcel, with a 25p minimum.</t>
        </is>
      </c>
    </row>
    <row r="10">
      <c r="A10" s="8" t="inlineStr">
        <is>
          <t>Digital services fee</t>
        </is>
      </c>
      <c r="B10" s="11" t="n">
        <v>0.02</v>
      </c>
      <c r="C10" s="10" t="inlineStr">
        <is>
          <t>Charged on your Amazon fees, so FBM pays it on the referral alone.</t>
        </is>
      </c>
    </row>
    <row r="11">
      <c r="A11" s="8" t="inlineStr">
        <is>
          <t>Units a month</t>
        </is>
      </c>
      <c r="B11" s="12" t="n">
        <v>400</v>
      </c>
      <c r="C11" s="10" t="inlineStr">
        <is>
          <t>Used for the monthly totals and the hours.</t>
        </is>
      </c>
    </row>
    <row r="13" ht="19" customHeight="1">
      <c r="A13" s="6" t="inlineStr">
        <is>
          <t xml:space="preserve">  If Amazon ships it</t>
        </is>
      </c>
      <c r="B13" s="7" t="n"/>
      <c r="C13" s="7" t="n"/>
    </row>
    <row r="14">
      <c r="A14" s="8" t="inlineStr">
        <is>
          <t>FBA fulfilment fee</t>
        </is>
      </c>
      <c r="B14" s="9" t="n">
        <v>3.05</v>
      </c>
      <c r="C14" s="10" t="inlineStr">
        <is>
          <t>Per unit, for your size tier.</t>
        </is>
      </c>
    </row>
    <row r="15">
      <c r="A15" s="8" t="inlineStr">
        <is>
          <t>Inbound and prep per unit</t>
        </is>
      </c>
      <c r="B15" s="9" t="n">
        <v>0.35</v>
      </c>
      <c r="C15" s="10" t="inlineStr">
        <is>
          <t>Shipping into the fulfilment centre, labelling, any prep.</t>
        </is>
      </c>
    </row>
    <row r="16">
      <c r="A16" s="8" t="inlineStr">
        <is>
          <t>Storage per unit per month</t>
        </is>
      </c>
      <c r="B16" s="9" t="n">
        <v>0.18</v>
      </c>
      <c r="C16" s="10" t="inlineStr">
        <is>
          <t>Rises sharply in the fourth quarter and again past 240 days.</t>
        </is>
      </c>
    </row>
    <row r="18" ht="19" customHeight="1">
      <c r="A18" s="6" t="inlineStr">
        <is>
          <t xml:space="preserve">  If you ship it yourself</t>
        </is>
      </c>
      <c r="B18" s="7" t="n"/>
      <c r="C18" s="7" t="n"/>
    </row>
    <row r="19">
      <c r="A19" s="8" t="inlineStr">
        <is>
          <t>Postage per order</t>
        </is>
      </c>
      <c r="B19" s="9" t="n">
        <v>2.95</v>
      </c>
      <c r="C19" s="10" t="inlineStr">
        <is>
          <t>What one parcel actually costs to send.</t>
        </is>
      </c>
    </row>
    <row r="20">
      <c r="A20" s="8" t="inlineStr">
        <is>
          <t>Packaging per order</t>
        </is>
      </c>
      <c r="B20" s="9" t="n">
        <v>0.45</v>
      </c>
      <c r="C20" s="10" t="inlineStr">
        <is>
          <t>Box, filler, tape, label.</t>
        </is>
      </c>
    </row>
    <row r="21">
      <c r="A21" s="8" t="inlineStr">
        <is>
          <t>Minutes per order</t>
        </is>
      </c>
      <c r="B21" s="13" t="n">
        <v>6</v>
      </c>
      <c r="C21" s="10" t="inlineStr">
        <is>
          <t>Picking, packing, the queue at the post office, and the messages asking where it is.</t>
        </is>
      </c>
    </row>
    <row r="22">
      <c r="A22" s="8" t="inlineStr">
        <is>
          <t>Your hourly rate</t>
        </is>
      </c>
      <c r="B22" s="9" t="n">
        <v>15</v>
      </c>
      <c r="C22" s="10" t="inlineStr">
        <is>
          <t>Set this to 0 to see the comparison everyone else makes.</t>
        </is>
      </c>
    </row>
    <row r="24" ht="19" customHeight="1">
      <c r="A24" s="6" t="inlineStr">
        <is>
          <t xml:space="preserve">  What each route leaves you</t>
        </is>
      </c>
      <c r="B24" s="7" t="n"/>
      <c r="C24" s="7" t="n"/>
    </row>
    <row r="25">
      <c r="A25" s="8" t="inlineStr">
        <is>
          <t>Contribution per unit, FBA</t>
        </is>
      </c>
      <c r="B25" s="14">
        <f>IFERROR($B$6/(1+$B$7),0)-$B$8-MAX($B$6*$B$9,0.25)-((MAX($B$6*$B$9,0.25)+$B$14)*$B$10)-$B$14-$B$15-$B$16</f>
        <v/>
      </c>
      <c r="C25" s="10" t="inlineStr">
        <is>
          <t>After the referral fee, the digital services fee, fulfilment, inbound and a month of storage.</t>
        </is>
      </c>
    </row>
    <row r="26">
      <c r="A26" s="8" t="inlineStr">
        <is>
          <t>Contribution per unit, FBM, before your time</t>
        </is>
      </c>
      <c r="B26" s="14">
        <f>IFERROR($B$6/(1+$B$7),0)-$B$8-MAX($B$6*$B$9,0.25)-(MAX($B$6*$B$9,0.25)*$B$10)-$B$19-$B$20</f>
        <v/>
      </c>
      <c r="C26" s="10" t="inlineStr">
        <is>
          <t>This is the figure most comparisons stop at.</t>
        </is>
      </c>
    </row>
    <row r="27">
      <c r="A27" s="8" t="inlineStr">
        <is>
          <t>Cost of your time per order</t>
        </is>
      </c>
      <c r="B27" s="14">
        <f>($B$21/60)*$B$22</f>
        <v/>
      </c>
      <c r="C27" s="10" t="inlineStr">
        <is>
          <t>Minutes per order at your hourly rate.</t>
        </is>
      </c>
    </row>
    <row r="28">
      <c r="A28" s="8" t="inlineStr">
        <is>
          <t>Contribution per unit, FBM</t>
        </is>
      </c>
      <c r="B28" s="14">
        <f>(IFERROR($B$6/(1+$B$7),0)-$B$8-MAX($B$6*$B$9,0.25)-(MAX($B$6*$B$9,0.25)*$B$10)-$B$19-$B$20)-(($B$21/60)*$B$22)</f>
        <v/>
      </c>
      <c r="C28" s="10" t="inlineStr">
        <is>
          <t>The honest one.</t>
        </is>
      </c>
    </row>
    <row r="29">
      <c r="A29" s="8" t="inlineStr">
        <is>
          <t>FBA advantage per unit</t>
        </is>
      </c>
      <c r="B29" s="14">
        <f>(IFERROR($B$6/(1+$B$7),0)-$B$8-MAX($B$6*$B$9,0.25)-((MAX($B$6*$B$9,0.25)+$B$14)*$B$10)-$B$14-$B$15-$B$16)-((IFERROR($B$6/(1+$B$7),0)-$B$8-MAX($B$6*$B$9,0.25)-(MAX($B$6*$B$9,0.25)*$B$10)-$B$19-$B$20)-(($B$21/60)*$B$22))</f>
        <v/>
      </c>
      <c r="C29" s="10" t="inlineStr">
        <is>
          <t>Positive means Amazon shipping it leaves you more, once your hours are counted.</t>
        </is>
      </c>
    </row>
    <row r="31" ht="19" customHeight="1">
      <c r="A31" s="6" t="inlineStr">
        <is>
          <t xml:space="preserve">  What self-fulfilment actually pays you</t>
        </is>
      </c>
      <c r="B31" s="7" t="n"/>
      <c r="C31" s="7" t="n"/>
    </row>
    <row r="32">
      <c r="A32" s="8" t="inlineStr">
        <is>
          <t>Saved per unit by shipping it yourself</t>
        </is>
      </c>
      <c r="B32" s="14">
        <f>(IFERROR($B$6/(1+$B$7),0)-$B$8-MAX($B$6*$B$9,0.25)-(MAX($B$6*$B$9,0.25)*$B$10)-$B$19-$B$20)-(IFERROR($B$6/(1+$B$7),0)-$B$8-MAX($B$6*$B$9,0.25)-((MAX($B$6*$B$9,0.25)+$B$14)*$B$10)-$B$14-$B$15-$B$16)</f>
        <v/>
      </c>
      <c r="C32" s="10" t="inlineStr">
        <is>
          <t>Before your time. This is the whole of the case for doing it in-house.</t>
        </is>
      </c>
    </row>
    <row r="33">
      <c r="A33" s="8" t="inlineStr">
        <is>
          <t>Hours a month it costs you</t>
        </is>
      </c>
      <c r="B33" s="15">
        <f>$B$11*$B$21/60</f>
        <v/>
      </c>
      <c r="C33" s="10" t="inlineStr"/>
    </row>
    <row r="34">
      <c r="A34" s="8" t="inlineStr">
        <is>
          <t>Saved per month</t>
        </is>
      </c>
      <c r="B34" s="14">
        <f>$B$11*((IFERROR($B$6/(1+$B$7),0)-$B$8-MAX($B$6*$B$9,0.25)-(MAX($B$6*$B$9,0.25)*$B$10)-$B$19-$B$20)-(IFERROR($B$6/(1+$B$7),0)-$B$8-MAX($B$6*$B$9,0.25)-((MAX($B$6*$B$9,0.25)+$B$14)*$B$10)-$B$14-$B$15-$B$16))</f>
        <v/>
      </c>
      <c r="C34" s="10" t="inlineStr"/>
    </row>
    <row r="35">
      <c r="A35" s="16" t="inlineStr">
        <is>
          <t>So self-fulfilment pays you, per hour</t>
        </is>
      </c>
      <c r="B35" s="17">
        <f>IFERROR(((IFERROR($B$6/(1+$B$7),0)-$B$8-MAX($B$6*$B$9,0.25)-(MAX($B$6*$B$9,0.25)*$B$10)-$B$19-$B$20)-(IFERROR($B$6/(1+$B$7),0)-$B$8-MAX($B$6*$B$9,0.25)-((MAX($B$6*$B$9,0.25)+$B$14)*$B$10)-$B$14-$B$15-$B$16))/($B$21/60),"")</f>
        <v/>
      </c>
      <c r="C35" s="10" t="inlineStr">
        <is>
          <t>Compare it with the hourly rate you entered above. If it is lower, Amazon is cheaper than you are.</t>
        </is>
      </c>
    </row>
    <row r="37" ht="19" customHeight="1">
      <c r="A37" s="6" t="inlineStr">
        <is>
          <t xml:space="preserve">  Monthly, at your volume</t>
        </is>
      </c>
      <c r="B37" s="7" t="n"/>
      <c r="C37" s="7" t="n"/>
    </row>
    <row r="38">
      <c r="A38" s="8" t="inlineStr">
        <is>
          <t>Monthly contribution, FBA</t>
        </is>
      </c>
      <c r="B38" s="18">
        <f>$B$11*(IFERROR($B$6/(1+$B$7),0)-$B$8-MAX($B$6*$B$9,0.25)-((MAX($B$6*$B$9,0.25)+$B$14)*$B$10)-$B$14-$B$15-$B$16)</f>
        <v/>
      </c>
      <c r="C38" s="10" t="inlineStr"/>
    </row>
    <row r="39">
      <c r="A39" s="8" t="inlineStr">
        <is>
          <t>Monthly contribution, FBM</t>
        </is>
      </c>
      <c r="B39" s="18">
        <f>$B$11*((IFERROR($B$6/(1+$B$7),0)-$B$8-MAX($B$6*$B$9,0.25)-(MAX($B$6*$B$9,0.25)*$B$10)-$B$19-$B$20)-(($B$21/60)*$B$22))</f>
        <v/>
      </c>
      <c r="C39" s="10" t="inlineStr"/>
    </row>
    <row r="40">
      <c r="A40" s="8" t="inlineStr">
        <is>
          <t>Difference a month</t>
        </is>
      </c>
      <c r="B40" s="18">
        <f>$B$11*((IFERROR($B$6/(1+$B$7),0)-$B$8-MAX($B$6*$B$9,0.25)-((MAX($B$6*$B$9,0.25)+$B$14)*$B$10)-$B$14-$B$15-$B$16)-((IFERROR($B$6/(1+$B$7),0)-$B$8-MAX($B$6*$B$9,0.25)-(MAX($B$6*$B$9,0.25)*$B$10)-$B$19-$B$20)-(($B$21/60)*$B$22)))</f>
        <v/>
      </c>
      <c r="C40" s="10" t="inlineStr"/>
    </row>
    <row r="41">
      <c r="A41" s="8" t="inlineStr">
        <is>
          <t>Conversion uplift FBA would have to earn</t>
        </is>
      </c>
      <c r="B41" s="19">
        <f>IF(((IFERROR($B$6/(1+$B$7),0)-$B$8-MAX($B$6*$B$9,0.25)-(MAX($B$6*$B$9,0.25)*$B$10)-$B$19-$B$20)-(($B$21/60)*$B$22))&lt;=(IFERROR($B$6/(1+$B$7),0)-$B$8-MAX($B$6*$B$9,0.25)-((MAX($B$6*$B$9,0.25)+$B$14)*$B$10)-$B$14-$B$15-$B$16),"none, it already wins",IFERROR(((IFERROR($B$6/(1+$B$7),0)-$B$8-MAX($B$6*$B$9,0.25)-(MAX($B$6*$B$9,0.25)*$B$10)-$B$19-$B$20)-(($B$21/60)*$B$22))/(IFERROR($B$6/(1+$B$7),0)-$B$8-MAX($B$6*$B$9,0.25)-((MAX($B$6*$B$9,0.25)+$B$14)*$B$10)-$B$14-$B$15-$B$16)-1,""))</f>
        <v/>
      </c>
      <c r="C41" s="10" t="inlineStr">
        <is>
          <t>Only meaningful when FBM leaves more per unit. The Prime badge has to make up the gap in conversion rate before FBA is worth it.</t>
        </is>
      </c>
    </row>
    <row r="43">
      <c r="A43" s="20" t="inlineStr">
        <is>
          <t>The Prime badge, storage capacity limits and removal fees are deliberately not modelled. See the read me for why.</t>
        </is>
      </c>
    </row>
  </sheetData>
  <conditionalFormatting sqref="B29">
    <cfRule type="cellIs" priority="1" operator="greaterThan" dxfId="0">
      <formula>0</formula>
    </cfRule>
    <cfRule type="cellIs" priority="2" operator="lessThan" dxfId="1">
      <formula>0</formula>
    </cfRule>
  </conditionalFormatting>
  <conditionalFormatting sqref="B35">
    <cfRule type="cellIs" priority="3" operator="lessThan" dxfId="1">
      <formula>$B$22</formula>
    </cfRule>
    <cfRule type="cellIs" priority="4" operator="greaterThanOrEqual" dxfId="0">
      <formula>$B$22</formula>
    </cfRule>
  </conditionalFormatting>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19"/>
  <sheetViews>
    <sheetView showGridLines="0" workbookViewId="0">
      <selection activeCell="A1" sqref="A1"/>
    </sheetView>
  </sheetViews>
  <sheetFormatPr baseColWidth="8" defaultRowHeight="15"/>
  <cols>
    <col width="20" customWidth="1" min="1" max="1"/>
    <col width="11" customWidth="1" min="2" max="2"/>
    <col width="11" customWidth="1" min="3" max="3"/>
    <col width="11" customWidth="1" min="4" max="4"/>
    <col width="11" customWidth="1" min="5" max="5"/>
    <col width="11" customWidth="1" min="6" max="6"/>
    <col width="11" customWidth="1" min="7" max="7"/>
    <col width="11" customWidth="1" min="8" max="8"/>
    <col width="11" customWidth="1" min="9" max="9"/>
    <col width="12" customWidth="1" min="10" max="10"/>
  </cols>
  <sheetData>
    <row r="1">
      <c r="A1" s="1" t="inlineStr">
        <is>
          <t>ZAZEN TAX</t>
        </is>
      </c>
    </row>
    <row r="2">
      <c r="A2" s="2" t="inlineStr">
        <is>
          <t>Where the answer flips</t>
        </is>
      </c>
    </row>
    <row r="3">
      <c r="A3" s="3" t="inlineStr">
        <is>
          <t>FBA advantage per unit at every combination of your hourly rate and the minutes an order takes. Green means Amazon shipping it leaves you more. Nothing here needs typing.</t>
        </is>
      </c>
    </row>
    <row r="6">
      <c r="A6" s="16" t="inlineStr">
        <is>
          <t>Your hourly rate</t>
        </is>
      </c>
    </row>
    <row r="7">
      <c r="A7" s="21" t="inlineStr">
        <is>
          <t>Minutes per order</t>
        </is>
      </c>
      <c r="B7" s="22" t="n">
        <v>0</v>
      </c>
      <c r="C7" s="22" t="n">
        <v>1</v>
      </c>
      <c r="D7" s="22" t="n">
        <v>2</v>
      </c>
      <c r="E7" s="22" t="n">
        <v>3</v>
      </c>
      <c r="F7" s="22" t="n">
        <v>5</v>
      </c>
      <c r="G7" s="22" t="n">
        <v>8</v>
      </c>
      <c r="H7" s="22" t="n">
        <v>12</v>
      </c>
      <c r="I7" s="22" t="n">
        <v>20</v>
      </c>
      <c r="J7" s="23" t="inlineStr">
        <is>
          <t>Flips at</t>
        </is>
      </c>
    </row>
    <row r="8">
      <c r="A8" s="24" t="n">
        <v>2</v>
      </c>
      <c r="B8" s="25">
        <f>($A8/60)*B$7-Comparison!$B$32</f>
        <v/>
      </c>
      <c r="C8" s="25">
        <f>($A8/60)*C$7-Comparison!$B$32</f>
        <v/>
      </c>
      <c r="D8" s="25">
        <f>($A8/60)*D$7-Comparison!$B$32</f>
        <v/>
      </c>
      <c r="E8" s="25">
        <f>($A8/60)*E$7-Comparison!$B$32</f>
        <v/>
      </c>
      <c r="F8" s="25">
        <f>($A8/60)*F$7-Comparison!$B$32</f>
        <v/>
      </c>
      <c r="G8" s="25">
        <f>($A8/60)*G$7-Comparison!$B$32</f>
        <v/>
      </c>
      <c r="H8" s="25">
        <f>($A8/60)*H$7-Comparison!$B$32</f>
        <v/>
      </c>
      <c r="I8" s="25">
        <f>($A8/60)*I$7-Comparison!$B$32</f>
        <v/>
      </c>
      <c r="J8" s="14">
        <f>IFERROR(Comparison!$B$32/($A8/60),"")</f>
        <v/>
      </c>
    </row>
    <row r="9">
      <c r="A9" s="24" t="n">
        <v>3</v>
      </c>
      <c r="B9" s="25">
        <f>($A9/60)*B$7-Comparison!$B$32</f>
        <v/>
      </c>
      <c r="C9" s="25">
        <f>($A9/60)*C$7-Comparison!$B$32</f>
        <v/>
      </c>
      <c r="D9" s="25">
        <f>($A9/60)*D$7-Comparison!$B$32</f>
        <v/>
      </c>
      <c r="E9" s="25">
        <f>($A9/60)*E$7-Comparison!$B$32</f>
        <v/>
      </c>
      <c r="F9" s="25">
        <f>($A9/60)*F$7-Comparison!$B$32</f>
        <v/>
      </c>
      <c r="G9" s="25">
        <f>($A9/60)*G$7-Comparison!$B$32</f>
        <v/>
      </c>
      <c r="H9" s="25">
        <f>($A9/60)*H$7-Comparison!$B$32</f>
        <v/>
      </c>
      <c r="I9" s="25">
        <f>($A9/60)*I$7-Comparison!$B$32</f>
        <v/>
      </c>
      <c r="J9" s="14">
        <f>IFERROR(Comparison!$B$32/($A9/60),"")</f>
        <v/>
      </c>
    </row>
    <row r="10">
      <c r="A10" s="24" t="n">
        <v>4</v>
      </c>
      <c r="B10" s="25">
        <f>($A10/60)*B$7-Comparison!$B$32</f>
        <v/>
      </c>
      <c r="C10" s="25">
        <f>($A10/60)*C$7-Comparison!$B$32</f>
        <v/>
      </c>
      <c r="D10" s="25">
        <f>($A10/60)*D$7-Comparison!$B$32</f>
        <v/>
      </c>
      <c r="E10" s="25">
        <f>($A10/60)*E$7-Comparison!$B$32</f>
        <v/>
      </c>
      <c r="F10" s="25">
        <f>($A10/60)*F$7-Comparison!$B$32</f>
        <v/>
      </c>
      <c r="G10" s="25">
        <f>($A10/60)*G$7-Comparison!$B$32</f>
        <v/>
      </c>
      <c r="H10" s="25">
        <f>($A10/60)*H$7-Comparison!$B$32</f>
        <v/>
      </c>
      <c r="I10" s="25">
        <f>($A10/60)*I$7-Comparison!$B$32</f>
        <v/>
      </c>
      <c r="J10" s="14">
        <f>IFERROR(Comparison!$B$32/($A10/60),"")</f>
        <v/>
      </c>
    </row>
    <row r="11">
      <c r="A11" s="24" t="n">
        <v>5</v>
      </c>
      <c r="B11" s="25">
        <f>($A11/60)*B$7-Comparison!$B$32</f>
        <v/>
      </c>
      <c r="C11" s="25">
        <f>($A11/60)*C$7-Comparison!$B$32</f>
        <v/>
      </c>
      <c r="D11" s="25">
        <f>($A11/60)*D$7-Comparison!$B$32</f>
        <v/>
      </c>
      <c r="E11" s="25">
        <f>($A11/60)*E$7-Comparison!$B$32</f>
        <v/>
      </c>
      <c r="F11" s="25">
        <f>($A11/60)*F$7-Comparison!$B$32</f>
        <v/>
      </c>
      <c r="G11" s="25">
        <f>($A11/60)*G$7-Comparison!$B$32</f>
        <v/>
      </c>
      <c r="H11" s="25">
        <f>($A11/60)*H$7-Comparison!$B$32</f>
        <v/>
      </c>
      <c r="I11" s="25">
        <f>($A11/60)*I$7-Comparison!$B$32</f>
        <v/>
      </c>
      <c r="J11" s="14">
        <f>IFERROR(Comparison!$B$32/($A11/60),"")</f>
        <v/>
      </c>
    </row>
    <row r="12">
      <c r="A12" s="24" t="n">
        <v>6</v>
      </c>
      <c r="B12" s="25">
        <f>($A12/60)*B$7-Comparison!$B$32</f>
        <v/>
      </c>
      <c r="C12" s="25">
        <f>($A12/60)*C$7-Comparison!$B$32</f>
        <v/>
      </c>
      <c r="D12" s="25">
        <f>($A12/60)*D$7-Comparison!$B$32</f>
        <v/>
      </c>
      <c r="E12" s="25">
        <f>($A12/60)*E$7-Comparison!$B$32</f>
        <v/>
      </c>
      <c r="F12" s="25">
        <f>($A12/60)*F$7-Comparison!$B$32</f>
        <v/>
      </c>
      <c r="G12" s="25">
        <f>($A12/60)*G$7-Comparison!$B$32</f>
        <v/>
      </c>
      <c r="H12" s="25">
        <f>($A12/60)*H$7-Comparison!$B$32</f>
        <v/>
      </c>
      <c r="I12" s="25">
        <f>($A12/60)*I$7-Comparison!$B$32</f>
        <v/>
      </c>
      <c r="J12" s="14">
        <f>IFERROR(Comparison!$B$32/($A12/60),"")</f>
        <v/>
      </c>
    </row>
    <row r="13">
      <c r="A13" s="24" t="n">
        <v>8</v>
      </c>
      <c r="B13" s="25">
        <f>($A13/60)*B$7-Comparison!$B$32</f>
        <v/>
      </c>
      <c r="C13" s="25">
        <f>($A13/60)*C$7-Comparison!$B$32</f>
        <v/>
      </c>
      <c r="D13" s="25">
        <f>($A13/60)*D$7-Comparison!$B$32</f>
        <v/>
      </c>
      <c r="E13" s="25">
        <f>($A13/60)*E$7-Comparison!$B$32</f>
        <v/>
      </c>
      <c r="F13" s="25">
        <f>($A13/60)*F$7-Comparison!$B$32</f>
        <v/>
      </c>
      <c r="G13" s="25">
        <f>($A13/60)*G$7-Comparison!$B$32</f>
        <v/>
      </c>
      <c r="H13" s="25">
        <f>($A13/60)*H$7-Comparison!$B$32</f>
        <v/>
      </c>
      <c r="I13" s="25">
        <f>($A13/60)*I$7-Comparison!$B$32</f>
        <v/>
      </c>
      <c r="J13" s="14">
        <f>IFERROR(Comparison!$B$32/($A13/60),"")</f>
        <v/>
      </c>
    </row>
    <row r="14">
      <c r="A14" s="24" t="n">
        <v>10</v>
      </c>
      <c r="B14" s="25">
        <f>($A14/60)*B$7-Comparison!$B$32</f>
        <v/>
      </c>
      <c r="C14" s="25">
        <f>($A14/60)*C$7-Comparison!$B$32</f>
        <v/>
      </c>
      <c r="D14" s="25">
        <f>($A14/60)*D$7-Comparison!$B$32</f>
        <v/>
      </c>
      <c r="E14" s="25">
        <f>($A14/60)*E$7-Comparison!$B$32</f>
        <v/>
      </c>
      <c r="F14" s="25">
        <f>($A14/60)*F$7-Comparison!$B$32</f>
        <v/>
      </c>
      <c r="G14" s="25">
        <f>($A14/60)*G$7-Comparison!$B$32</f>
        <v/>
      </c>
      <c r="H14" s="25">
        <f>($A14/60)*H$7-Comparison!$B$32</f>
        <v/>
      </c>
      <c r="I14" s="25">
        <f>($A14/60)*I$7-Comparison!$B$32</f>
        <v/>
      </c>
      <c r="J14" s="14">
        <f>IFERROR(Comparison!$B$32/($A14/60),"")</f>
        <v/>
      </c>
    </row>
    <row r="15">
      <c r="A15" s="24" t="n">
        <v>12</v>
      </c>
      <c r="B15" s="25">
        <f>($A15/60)*B$7-Comparison!$B$32</f>
        <v/>
      </c>
      <c r="C15" s="25">
        <f>($A15/60)*C$7-Comparison!$B$32</f>
        <v/>
      </c>
      <c r="D15" s="25">
        <f>($A15/60)*D$7-Comparison!$B$32</f>
        <v/>
      </c>
      <c r="E15" s="25">
        <f>($A15/60)*E$7-Comparison!$B$32</f>
        <v/>
      </c>
      <c r="F15" s="25">
        <f>($A15/60)*F$7-Comparison!$B$32</f>
        <v/>
      </c>
      <c r="G15" s="25">
        <f>($A15/60)*G$7-Comparison!$B$32</f>
        <v/>
      </c>
      <c r="H15" s="25">
        <f>($A15/60)*H$7-Comparison!$B$32</f>
        <v/>
      </c>
      <c r="I15" s="25">
        <f>($A15/60)*I$7-Comparison!$B$32</f>
        <v/>
      </c>
      <c r="J15" s="14">
        <f>IFERROR(Comparison!$B$32/($A15/60),"")</f>
        <v/>
      </c>
    </row>
    <row r="16">
      <c r="A16" s="24" t="n">
        <v>15</v>
      </c>
      <c r="B16" s="25">
        <f>($A16/60)*B$7-Comparison!$B$32</f>
        <v/>
      </c>
      <c r="C16" s="25">
        <f>($A16/60)*C$7-Comparison!$B$32</f>
        <v/>
      </c>
      <c r="D16" s="25">
        <f>($A16/60)*D$7-Comparison!$B$32</f>
        <v/>
      </c>
      <c r="E16" s="25">
        <f>($A16/60)*E$7-Comparison!$B$32</f>
        <v/>
      </c>
      <c r="F16" s="25">
        <f>($A16/60)*F$7-Comparison!$B$32</f>
        <v/>
      </c>
      <c r="G16" s="25">
        <f>($A16/60)*G$7-Comparison!$B$32</f>
        <v/>
      </c>
      <c r="H16" s="25">
        <f>($A16/60)*H$7-Comparison!$B$32</f>
        <v/>
      </c>
      <c r="I16" s="25">
        <f>($A16/60)*I$7-Comparison!$B$32</f>
        <v/>
      </c>
      <c r="J16" s="14">
        <f>IFERROR(Comparison!$B$32/($A16/60),"")</f>
        <v/>
      </c>
    </row>
    <row r="17">
      <c r="A17" s="24" t="n">
        <v>20</v>
      </c>
      <c r="B17" s="25">
        <f>($A17/60)*B$7-Comparison!$B$32</f>
        <v/>
      </c>
      <c r="C17" s="25">
        <f>($A17/60)*C$7-Comparison!$B$32</f>
        <v/>
      </c>
      <c r="D17" s="25">
        <f>($A17/60)*D$7-Comparison!$B$32</f>
        <v/>
      </c>
      <c r="E17" s="25">
        <f>($A17/60)*E$7-Comparison!$B$32</f>
        <v/>
      </c>
      <c r="F17" s="25">
        <f>($A17/60)*F$7-Comparison!$B$32</f>
        <v/>
      </c>
      <c r="G17" s="25">
        <f>($A17/60)*G$7-Comparison!$B$32</f>
        <v/>
      </c>
      <c r="H17" s="25">
        <f>($A17/60)*H$7-Comparison!$B$32</f>
        <v/>
      </c>
      <c r="I17" s="25">
        <f>($A17/60)*I$7-Comparison!$B$32</f>
        <v/>
      </c>
      <c r="J17" s="14">
        <f>IFERROR(Comparison!$B$32/($A17/60),"")</f>
        <v/>
      </c>
    </row>
    <row r="18">
      <c r="J18" s="3" t="inlineStr">
        <is>
          <t>exact</t>
        </is>
      </c>
    </row>
    <row r="19">
      <c r="A19" s="20" t="inlineStr">
        <is>
          <t>Green: FBA leaves you more per unit. Red: shipping it yourself does, even after your time. The whole first column is red because at a zero hourly rate your labour is free, which is the assumption this workbook exists to argue with. The last column is the exact rate at which each row flips, so it does not depend on which columns happen to be shown.</t>
        </is>
      </c>
    </row>
  </sheetData>
  <mergeCells count="2">
    <mergeCell ref="A19:J19"/>
    <mergeCell ref="A3:J3"/>
  </mergeCells>
  <conditionalFormatting sqref="B8:I17">
    <cfRule type="cellIs" priority="1" operator="greaterThan" dxfId="0">
      <formula>0</formula>
    </cfRule>
    <cfRule type="cellIs" priority="2" operator="lessThanOrEqual" dxfId="1">
      <formula>0</formula>
    </cfRule>
  </conditionalFormatting>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2026-08-09T08:07:12Z</dcterms:created>
  <dcterms:modified xmlns:dcterms="http://purl.org/dc/terms/" xmlns:xsi="http://www.w3.org/2001/XMLSchema-instance" xsi:type="dcterms:W3CDTF">2026-08-09T08:07:12Z</dcterms:modified>
</cp:coreProperties>
</file>