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Invoices" sheetId="2" state="visible" r:id="rId2"/>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1F2A37"/>
      <sz val="10"/>
    </font>
    <font>
      <name val="Calibri"/>
      <color rgb="001F2A37"/>
      <sz val="10"/>
    </font>
    <font>
      <name val="Calibri"/>
      <b val="1"/>
      <color rgb="00FFFFFF"/>
      <sz val="11"/>
    </font>
    <font>
      <name val="Calibri"/>
      <b val="1"/>
      <color rgb="001F2A37"/>
      <sz val="20"/>
    </font>
    <font>
      <name val="Calibri"/>
      <i val="1"/>
      <color rgb="006B7280"/>
      <sz val="9"/>
    </font>
  </fonts>
  <fills count="5">
    <fill>
      <patternFill/>
    </fill>
    <fill>
      <patternFill patternType="gray125"/>
    </fill>
    <fill>
      <patternFill patternType="solid">
        <fgColor rgb="00FFF6DC"/>
      </patternFill>
    </fill>
    <fill>
      <patternFill patternType="solid">
        <fgColor rgb="00EDF1F7"/>
      </patternFill>
    </fill>
    <fill>
      <patternFill patternType="solid">
        <fgColor rgb="001F2A3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5">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0" borderId="1" pivotButton="0" quotePrefix="0" xfId="0"/>
    <xf numFmtId="0" fontId="7" fillId="2" borderId="1" pivotButton="0" quotePrefix="0" xfId="0"/>
    <xf numFmtId="164" fontId="7" fillId="2" borderId="1" pivotButton="0" quotePrefix="0" xfId="0"/>
    <xf numFmtId="3" fontId="7" fillId="2" borderId="1" pivotButton="0" quotePrefix="0" xfId="0"/>
    <xf numFmtId="3" fontId="7" fillId="3" borderId="1" pivotButton="0" quotePrefix="0" xfId="0"/>
    <xf numFmtId="0" fontId="7" fillId="3" borderId="1" pivotButton="0" quotePrefix="0" xfId="0"/>
    <xf numFmtId="164" fontId="7" fillId="3" borderId="1" pivotButton="0" quotePrefix="0" xfId="0"/>
    <xf numFmtId="0" fontId="8" fillId="4" borderId="0" pivotButton="0" quotePrefix="0" xfId="0"/>
    <xf numFmtId="0" fontId="0" fillId="4" borderId="0" pivotButton="0" quotePrefix="0" xfId="0"/>
    <xf numFmtId="0" fontId="7" fillId="0" borderId="0" pivotButton="0" quotePrefix="0" xfId="0"/>
    <xf numFmtId="164" fontId="6" fillId="3" borderId="1" pivotButton="0" quotePrefix="0" xfId="0"/>
    <xf numFmtId="165" fontId="6" fillId="3" borderId="1" pivotButton="0" quotePrefix="0" xfId="0"/>
    <xf numFmtId="3" fontId="6" fillId="3" borderId="1" pivotButton="0" quotePrefix="0" xfId="0"/>
    <xf numFmtId="0" fontId="6" fillId="0" borderId="0" pivotButton="0" quotePrefix="0" xfId="0"/>
    <xf numFmtId="164" fontId="9" fillId="3" borderId="1" pivotButton="0" quotePrefix="0" xfId="0"/>
    <xf numFmtId="0" fontId="3" fillId="0" borderId="0" applyAlignment="1" pivotButton="0" quotePrefix="0" xfId="0">
      <alignment vertical="center" wrapText="1"/>
    </xf>
    <xf numFmtId="0" fontId="6" fillId="3" borderId="1" pivotButton="0" quotePrefix="0" xfId="0"/>
    <xf numFmtId="165" fontId="7" fillId="3" borderId="1" pivotButton="0" quotePrefix="0" xfId="0"/>
    <xf numFmtId="0" fontId="10" fillId="0" borderId="0" pivotButton="0" quotePrefix="0" xfId="0"/>
  </cellXfs>
  <cellStyles count="1">
    <cellStyle name="Normal" xfId="0" builtinId="0" hidden="0"/>
  </cellStyles>
  <dxfs count="2">
    <dxf>
      <fill>
        <patternFill patternType="solid">
          <fgColor rgb="00FAF0E2"/>
        </patternFill>
      </fill>
    </dxf>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5"/>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Invoice and Payment Tracker</t>
        </is>
      </c>
    </row>
    <row r="3">
      <c r="A3" s="3" t="inlineStr">
        <is>
          <t>Who pays on time, who does not, and what the difference is costing you in working capital.</t>
        </is>
      </c>
    </row>
    <row r="5">
      <c r="B5" s="4" t="inlineStr">
        <is>
          <t>Late payment is a loan you did not agree to</t>
        </is>
      </c>
    </row>
    <row r="6" ht="30" customHeight="1">
      <c r="B6" s="5" t="inlineStr">
        <is>
          <t>A client who takes 68 days on 30 day terms has borrowed the invoice from you for 38 days. Multiply that across everything they owe and it is a real amount of money.</t>
        </is>
      </c>
    </row>
    <row r="8">
      <c r="B8" s="4" t="inlineStr">
        <is>
          <t>Average days to pay is the number to know</t>
        </is>
      </c>
    </row>
    <row r="9" ht="45" customHeight="1">
      <c r="B9" s="5" t="inlineStr">
        <is>
          <t>Not whether an invoice is late today, but how long each client habitually takes. That is what tells you whose terms to tighten, whose deposit to ask for, and whose work to price differently.</t>
        </is>
      </c>
    </row>
    <row r="11">
      <c r="B11" s="4" t="inlineStr">
        <is>
          <t>You are entitled to charge for it</t>
        </is>
      </c>
    </row>
    <row r="12" ht="30" customHeight="1">
      <c r="B12" s="5" t="inlineStr">
        <is>
          <t>Statutory interest at base plus eight per cent, and a fixed sum per invoice. The Late Payment Interest Calculator works out what any given invoice is worth.</t>
        </is>
      </c>
    </row>
    <row r="14">
      <c r="B14" s="4" t="inlineStr">
        <is>
          <t>General information</t>
        </is>
      </c>
    </row>
    <row r="15" ht="30" customHeight="1">
      <c r="B15"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37"/>
  <sheetViews>
    <sheetView showGridLines="0" workbookViewId="0">
      <pane xSplit="1" ySplit="7" topLeftCell="B8" activePane="bottomRight" state="frozen"/>
      <selection pane="topRight"/>
      <selection pane="bottomLeft"/>
      <selection pane="bottomRight" activeCell="A1" sqref="A1"/>
    </sheetView>
  </sheetViews>
  <sheetFormatPr baseColWidth="8" defaultRowHeight="15"/>
  <cols>
    <col width="22" customWidth="1" min="1" max="1"/>
    <col width="12" customWidth="1" min="2" max="2"/>
    <col width="13" customWidth="1" min="3" max="3"/>
    <col width="13" customWidth="1" min="4" max="4"/>
    <col width="12" customWidth="1" min="5" max="5"/>
    <col width="11" customWidth="1" min="6" max="6"/>
    <col width="14" customWidth="1" min="7" max="7"/>
    <col width="17" customWidth="1" min="8" max="8"/>
  </cols>
  <sheetData>
    <row r="1">
      <c r="A1" s="1" t="inlineStr">
        <is>
          <t>ZAZEN TAX</t>
        </is>
      </c>
    </row>
    <row r="2">
      <c r="A2" s="2" t="inlineStr">
        <is>
          <t>Every invoice, and how long it took</t>
        </is>
      </c>
    </row>
    <row r="5">
      <c r="A5" s="3" t="inlineStr">
        <is>
          <t>Yellow is yours. Days taken is from the invoice date to the day the money arrived.</t>
        </is>
      </c>
    </row>
    <row r="7">
      <c r="A7" s="6" t="inlineStr">
        <is>
          <t>Client</t>
        </is>
      </c>
      <c r="B7" s="6" t="inlineStr">
        <is>
          <t>Amount</t>
        </is>
      </c>
      <c r="C7" s="6" t="inlineStr">
        <is>
          <t>Terms, days</t>
        </is>
      </c>
      <c r="D7" s="6" t="inlineStr">
        <is>
          <t>Days taken</t>
        </is>
      </c>
      <c r="E7" s="6" t="inlineStr">
        <is>
          <t>Days over</t>
        </is>
      </c>
      <c r="F7" s="6" t="inlineStr">
        <is>
          <t>On time</t>
        </is>
      </c>
      <c r="G7" s="6" t="inlineStr">
        <is>
          <t>Credit given</t>
        </is>
      </c>
      <c r="H7" s="6" t="inlineStr">
        <is>
          <t>Free credit, days</t>
        </is>
      </c>
    </row>
    <row r="8">
      <c r="A8" s="7" t="inlineStr">
        <is>
          <t>Halloran Digital</t>
        </is>
      </c>
      <c r="B8" s="8" t="n">
        <v>4200</v>
      </c>
      <c r="C8" s="9" t="n">
        <v>30</v>
      </c>
      <c r="D8" s="9" t="n">
        <v>31</v>
      </c>
      <c r="E8" s="10">
        <f>MAX(0,$D8-$C8)</f>
        <v/>
      </c>
      <c r="F8" s="11">
        <f>IF($D8&lt;=$C8,"Yes","No")</f>
        <v/>
      </c>
      <c r="G8" s="12">
        <f>$B8*$D8/365</f>
        <v/>
      </c>
      <c r="H8" s="12">
        <f>$B8*$E8/365</f>
        <v/>
      </c>
    </row>
    <row r="9">
      <c r="A9" s="7" t="inlineStr">
        <is>
          <t>Halloran Digital</t>
        </is>
      </c>
      <c r="B9" s="8" t="n">
        <v>3800</v>
      </c>
      <c r="C9" s="9" t="n">
        <v>30</v>
      </c>
      <c r="D9" s="9" t="n">
        <v>29</v>
      </c>
      <c r="E9" s="10">
        <f>MAX(0,$D9-$C9)</f>
        <v/>
      </c>
      <c r="F9" s="11">
        <f>IF($D9&lt;=$C9,"Yes","No")</f>
        <v/>
      </c>
      <c r="G9" s="12">
        <f>$B9*$D9/365</f>
        <v/>
      </c>
      <c r="H9" s="12">
        <f>$B9*$E9/365</f>
        <v/>
      </c>
    </row>
    <row r="10">
      <c r="A10" s="7" t="inlineStr">
        <is>
          <t>Halloran Digital</t>
        </is>
      </c>
      <c r="B10" s="8" t="n">
        <v>5100</v>
      </c>
      <c r="C10" s="9" t="n">
        <v>30</v>
      </c>
      <c r="D10" s="9" t="n">
        <v>33</v>
      </c>
      <c r="E10" s="10">
        <f>MAX(0,$D10-$C10)</f>
        <v/>
      </c>
      <c r="F10" s="11">
        <f>IF($D10&lt;=$C10,"Yes","No")</f>
        <v/>
      </c>
      <c r="G10" s="12">
        <f>$B10*$D10/365</f>
        <v/>
      </c>
      <c r="H10" s="12">
        <f>$B10*$E10/365</f>
        <v/>
      </c>
    </row>
    <row r="11">
      <c r="A11" s="7" t="inlineStr">
        <is>
          <t>Meridian Group</t>
        </is>
      </c>
      <c r="B11" s="8" t="n">
        <v>6400</v>
      </c>
      <c r="C11" s="9" t="n">
        <v>30</v>
      </c>
      <c r="D11" s="9" t="n">
        <v>68</v>
      </c>
      <c r="E11" s="10">
        <f>MAX(0,$D11-$C11)</f>
        <v/>
      </c>
      <c r="F11" s="11">
        <f>IF($D11&lt;=$C11,"Yes","No")</f>
        <v/>
      </c>
      <c r="G11" s="12">
        <f>$B11*$D11/365</f>
        <v/>
      </c>
      <c r="H11" s="12">
        <f>$B11*$E11/365</f>
        <v/>
      </c>
    </row>
    <row r="12">
      <c r="A12" s="7" t="inlineStr">
        <is>
          <t>Meridian Group</t>
        </is>
      </c>
      <c r="B12" s="8" t="n">
        <v>5900</v>
      </c>
      <c r="C12" s="9" t="n">
        <v>30</v>
      </c>
      <c r="D12" s="9" t="n">
        <v>74</v>
      </c>
      <c r="E12" s="10">
        <f>MAX(0,$D12-$C12)</f>
        <v/>
      </c>
      <c r="F12" s="11">
        <f>IF($D12&lt;=$C12,"Yes","No")</f>
        <v/>
      </c>
      <c r="G12" s="12">
        <f>$B12*$D12/365</f>
        <v/>
      </c>
      <c r="H12" s="12">
        <f>$B12*$E12/365</f>
        <v/>
      </c>
    </row>
    <row r="13">
      <c r="A13" s="7" t="inlineStr">
        <is>
          <t>Meridian Group</t>
        </is>
      </c>
      <c r="B13" s="8" t="n">
        <v>7200</v>
      </c>
      <c r="C13" s="9" t="n">
        <v>30</v>
      </c>
      <c r="D13" s="9" t="n">
        <v>61</v>
      </c>
      <c r="E13" s="10">
        <f>MAX(0,$D13-$C13)</f>
        <v/>
      </c>
      <c r="F13" s="11">
        <f>IF($D13&lt;=$C13,"Yes","No")</f>
        <v/>
      </c>
      <c r="G13" s="12">
        <f>$B13*$D13/365</f>
        <v/>
      </c>
      <c r="H13" s="12">
        <f>$B13*$E13/365</f>
        <v/>
      </c>
    </row>
    <row r="14">
      <c r="A14" s="7" t="inlineStr">
        <is>
          <t>Westbrook Ltd</t>
        </is>
      </c>
      <c r="B14" s="8" t="n">
        <v>2400</v>
      </c>
      <c r="C14" s="9" t="n">
        <v>14</v>
      </c>
      <c r="D14" s="9" t="n">
        <v>12</v>
      </c>
      <c r="E14" s="10">
        <f>MAX(0,$D14-$C14)</f>
        <v/>
      </c>
      <c r="F14" s="11">
        <f>IF($D14&lt;=$C14,"Yes","No")</f>
        <v/>
      </c>
      <c r="G14" s="12">
        <f>$B14*$D14/365</f>
        <v/>
      </c>
      <c r="H14" s="12">
        <f>$B14*$E14/365</f>
        <v/>
      </c>
    </row>
    <row r="15">
      <c r="A15" s="7" t="inlineStr">
        <is>
          <t>Westbrook Ltd</t>
        </is>
      </c>
      <c r="B15" s="8" t="n">
        <v>1800</v>
      </c>
      <c r="C15" s="9" t="n">
        <v>14</v>
      </c>
      <c r="D15" s="9" t="n">
        <v>15</v>
      </c>
      <c r="E15" s="10">
        <f>MAX(0,$D15-$C15)</f>
        <v/>
      </c>
      <c r="F15" s="11">
        <f>IF($D15&lt;=$C15,"Yes","No")</f>
        <v/>
      </c>
      <c r="G15" s="12">
        <f>$B15*$D15/365</f>
        <v/>
      </c>
      <c r="H15" s="12">
        <f>$B15*$E15/365</f>
        <v/>
      </c>
    </row>
    <row r="16">
      <c r="A16" s="7" t="inlineStr">
        <is>
          <t>Kestrel Studio</t>
        </is>
      </c>
      <c r="B16" s="8" t="n">
        <v>3600</v>
      </c>
      <c r="C16" s="9" t="n">
        <v>30</v>
      </c>
      <c r="D16" s="9" t="n">
        <v>44</v>
      </c>
      <c r="E16" s="10">
        <f>MAX(0,$D16-$C16)</f>
        <v/>
      </c>
      <c r="F16" s="11">
        <f>IF($D16&lt;=$C16,"Yes","No")</f>
        <v/>
      </c>
      <c r="G16" s="12">
        <f>$B16*$D16/365</f>
        <v/>
      </c>
      <c r="H16" s="12">
        <f>$B16*$E16/365</f>
        <v/>
      </c>
    </row>
    <row r="17">
      <c r="A17" s="7" t="inlineStr">
        <is>
          <t>Kestrel Studio</t>
        </is>
      </c>
      <c r="B17" s="8" t="n">
        <v>2900</v>
      </c>
      <c r="C17" s="9" t="n">
        <v>30</v>
      </c>
      <c r="D17" s="9" t="n">
        <v>38</v>
      </c>
      <c r="E17" s="10">
        <f>MAX(0,$D17-$C17)</f>
        <v/>
      </c>
      <c r="F17" s="11">
        <f>IF($D17&lt;=$C17,"Yes","No")</f>
        <v/>
      </c>
      <c r="G17" s="12">
        <f>$B17*$D17/365</f>
        <v/>
      </c>
      <c r="H17" s="12">
        <f>$B17*$E17/365</f>
        <v/>
      </c>
    </row>
    <row r="18">
      <c r="A18" s="7" t="inlineStr">
        <is>
          <t>Ardley Partners</t>
        </is>
      </c>
      <c r="B18" s="8" t="n">
        <v>8100</v>
      </c>
      <c r="C18" s="9" t="n">
        <v>45</v>
      </c>
      <c r="D18" s="9" t="n">
        <v>47</v>
      </c>
      <c r="E18" s="10">
        <f>MAX(0,$D18-$C18)</f>
        <v/>
      </c>
      <c r="F18" s="11">
        <f>IF($D18&lt;=$C18,"Yes","No")</f>
        <v/>
      </c>
      <c r="G18" s="12">
        <f>$B18*$D18/365</f>
        <v/>
      </c>
      <c r="H18" s="12">
        <f>$B18*$E18/365</f>
        <v/>
      </c>
    </row>
    <row r="19">
      <c r="A19" s="7" t="inlineStr">
        <is>
          <t>Ardley Partners</t>
        </is>
      </c>
      <c r="B19" s="8" t="n">
        <v>6300</v>
      </c>
      <c r="C19" s="9" t="n">
        <v>45</v>
      </c>
      <c r="D19" s="9" t="n">
        <v>90</v>
      </c>
      <c r="E19" s="10">
        <f>MAX(0,$D19-$C19)</f>
        <v/>
      </c>
      <c r="F19" s="11">
        <f>IF($D19&lt;=$C19,"Yes","No")</f>
        <v/>
      </c>
      <c r="G19" s="12">
        <f>$B19*$D19/365</f>
        <v/>
      </c>
      <c r="H19" s="12">
        <f>$B19*$E19/365</f>
        <v/>
      </c>
    </row>
    <row r="21" ht="19" customHeight="1">
      <c r="A21" s="13" t="inlineStr">
        <is>
          <t xml:space="preserve">  The year</t>
        </is>
      </c>
      <c r="B21" s="14" t="n"/>
      <c r="C21" s="14" t="n"/>
      <c r="D21" s="14" t="n"/>
      <c r="E21" s="14" t="n"/>
      <c r="F21" s="14" t="n"/>
      <c r="G21" s="14" t="n"/>
      <c r="H21" s="14" t="n"/>
    </row>
    <row r="22">
      <c r="A22" s="15" t="inlineStr">
        <is>
          <t>Invoiced</t>
        </is>
      </c>
      <c r="B22" s="16">
        <f>SUM($B$8:$B$19)</f>
        <v/>
      </c>
    </row>
    <row r="23">
      <c r="A23" s="15" t="inlineStr">
        <is>
          <t>Average days to pay</t>
        </is>
      </c>
      <c r="B23" s="17">
        <f>IFERROR(SUM($D$8:$D$19)/12,0)</f>
        <v/>
      </c>
    </row>
    <row r="24">
      <c r="A24" s="15" t="inlineStr">
        <is>
          <t>Average days over terms</t>
        </is>
      </c>
      <c r="B24" s="17">
        <f>IFERROR(SUM($E$8:$E$19)/12,0)</f>
        <v/>
      </c>
    </row>
    <row r="25">
      <c r="A25" s="15" t="inlineStr">
        <is>
          <t>Invoices paid late</t>
        </is>
      </c>
      <c r="B25" s="18">
        <f>COUNTIF($F$8:$F$19,"No")</f>
        <v/>
      </c>
    </row>
    <row r="26">
      <c r="A26" s="19" t="inlineStr">
        <is>
          <t>Free credit you gave, in pounds for a year</t>
        </is>
      </c>
      <c r="B26" s="20">
        <f>SUM($H$8:$H$19)</f>
        <v/>
      </c>
      <c r="C26" s="21" t="inlineStr">
        <is>
          <t>The amount times the days over, as a yearly equivalent.</t>
        </is>
      </c>
    </row>
    <row r="27">
      <c r="A27" s="15" t="inlineStr">
        <is>
          <t xml:space="preserve">  what statutory interest on that would be</t>
        </is>
      </c>
      <c r="B27" s="16">
        <f>SUM($H$8:$H$19)*(0.04+0.08)</f>
        <v/>
      </c>
      <c r="C27" s="21" t="inlineStr">
        <is>
          <t>At base plus eight per cent.</t>
        </is>
      </c>
    </row>
    <row r="29" ht="19" customHeight="1">
      <c r="A29" s="13" t="inlineStr">
        <is>
          <t xml:space="preserve">  By client</t>
        </is>
      </c>
      <c r="B29" s="14" t="n"/>
      <c r="C29" s="14" t="n"/>
      <c r="D29" s="14" t="n"/>
      <c r="E29" s="14" t="n"/>
      <c r="F29" s="14" t="n"/>
      <c r="G29" s="14" t="n"/>
      <c r="H29" s="14" t="n"/>
    </row>
    <row r="30">
      <c r="A30" s="6" t="inlineStr">
        <is>
          <t>Client</t>
        </is>
      </c>
      <c r="B30" s="6" t="inlineStr">
        <is>
          <t>Invoiced</t>
        </is>
      </c>
      <c r="C30" s="6" t="inlineStr">
        <is>
          <t>Average days</t>
        </is>
      </c>
      <c r="D30" s="6" t="inlineStr">
        <is>
          <t>Over terms</t>
        </is>
      </c>
    </row>
    <row r="31">
      <c r="A31" s="22" t="inlineStr">
        <is>
          <t>Halloran Digital</t>
        </is>
      </c>
      <c r="B31" s="12">
        <f>SUMIF($A$8:$A$19,$A31,$B$8:$B$19)</f>
        <v/>
      </c>
      <c r="C31" s="23">
        <f>IFERROR(SUMIF($A$8:$A$19,$A31,$D$8:$D$19)/COUNTIF($A$8:$A$19,$A31),"")</f>
        <v/>
      </c>
      <c r="D31" s="23">
        <f>IFERROR(SUMIF($A$8:$A$19,$A31,$E$8:$E$19)/COUNTIF($A$8:$A$19,$A31),"")</f>
        <v/>
      </c>
    </row>
    <row r="32">
      <c r="A32" s="22" t="inlineStr">
        <is>
          <t>Meridian Group</t>
        </is>
      </c>
      <c r="B32" s="12">
        <f>SUMIF($A$8:$A$19,$A32,$B$8:$B$19)</f>
        <v/>
      </c>
      <c r="C32" s="23">
        <f>IFERROR(SUMIF($A$8:$A$19,$A32,$D$8:$D$19)/COUNTIF($A$8:$A$19,$A32),"")</f>
        <v/>
      </c>
      <c r="D32" s="23">
        <f>IFERROR(SUMIF($A$8:$A$19,$A32,$E$8:$E$19)/COUNTIF($A$8:$A$19,$A32),"")</f>
        <v/>
      </c>
    </row>
    <row r="33">
      <c r="A33" s="22" t="inlineStr">
        <is>
          <t>Westbrook Ltd</t>
        </is>
      </c>
      <c r="B33" s="12">
        <f>SUMIF($A$8:$A$19,$A33,$B$8:$B$19)</f>
        <v/>
      </c>
      <c r="C33" s="23">
        <f>IFERROR(SUMIF($A$8:$A$19,$A33,$D$8:$D$19)/COUNTIF($A$8:$A$19,$A33),"")</f>
        <v/>
      </c>
      <c r="D33" s="23">
        <f>IFERROR(SUMIF($A$8:$A$19,$A33,$E$8:$E$19)/COUNTIF($A$8:$A$19,$A33),"")</f>
        <v/>
      </c>
    </row>
    <row r="34">
      <c r="A34" s="22" t="inlineStr">
        <is>
          <t>Kestrel Studio</t>
        </is>
      </c>
      <c r="B34" s="12">
        <f>SUMIF($A$8:$A$19,$A34,$B$8:$B$19)</f>
        <v/>
      </c>
      <c r="C34" s="23">
        <f>IFERROR(SUMIF($A$8:$A$19,$A34,$D$8:$D$19)/COUNTIF($A$8:$A$19,$A34),"")</f>
        <v/>
      </c>
      <c r="D34" s="23">
        <f>IFERROR(SUMIF($A$8:$A$19,$A34,$E$8:$E$19)/COUNTIF($A$8:$A$19,$A34),"")</f>
        <v/>
      </c>
    </row>
    <row r="35">
      <c r="A35" s="22" t="inlineStr">
        <is>
          <t>Ardley Partners</t>
        </is>
      </c>
      <c r="B35" s="12">
        <f>SUMIF($A$8:$A$19,$A35,$B$8:$B$19)</f>
        <v/>
      </c>
      <c r="C35" s="23">
        <f>IFERROR(SUMIF($A$8:$A$19,$A35,$D$8:$D$19)/COUNTIF($A$8:$A$19,$A35),"")</f>
        <v/>
      </c>
      <c r="D35" s="23">
        <f>IFERROR(SUMIF($A$8:$A$19,$A35,$E$8:$E$19)/COUNTIF($A$8:$A$19,$A35),"")</f>
        <v/>
      </c>
    </row>
    <row r="37">
      <c r="A37" s="24" t="inlineStr">
        <is>
          <t>The client who always takes twice the terms is not disorganised. They are financing themselves on you, and it is worth pricing that in.</t>
        </is>
      </c>
    </row>
  </sheetData>
  <conditionalFormatting sqref="A8:H19">
    <cfRule type="expression" priority="1" dxfId="0">
      <formula>$E8&gt;0</formula>
    </cfRule>
  </conditionalFormatting>
  <conditionalFormatting sqref="B26">
    <cfRule type="cellIs" priority="2" operator="greaterThan" dxfId="1">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2026-08-11T15:42:42Z</dcterms:created>
  <dcterms:modified xmlns:dcterms="http://purl.org/dc/terms/" xmlns:xsi="http://www.w3.org/2001/XMLSchema-instance" xsi:type="dcterms:W3CDTF">2026-08-11T15:42:42Z</dcterms:modified>
</cp:coreProperties>
</file>