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One job" sheetId="2" state="visible" r:id="rId2"/>
    <sheet xmlns:r="http://schemas.openxmlformats.org/officeDocument/2006/relationships" name="Markup against margin" sheetId="3" state="visible" r:id="rId3"/>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3" fontId="8" fillId="3" borderId="1" pivotButton="0" quotePrefix="0" xfId="0"/>
    <xf numFmtId="164" fontId="8" fillId="4" borderId="1" pivotButton="0" quotePrefix="0" xfId="0"/>
    <xf numFmtId="0" fontId="8" fillId="0" borderId="0" pivotButton="0" quotePrefix="0" xfId="0"/>
    <xf numFmtId="165" fontId="9" fillId="4" borderId="1" pivotButton="0" quotePrefix="0" xfId="0"/>
    <xf numFmtId="165" fontId="8" fillId="4" borderId="1" pivotButton="0" quotePrefix="0" xfId="0"/>
    <xf numFmtId="0" fontId="8" fillId="0" borderId="1" pivotButton="0" quotePrefix="0" xfId="0"/>
    <xf numFmtId="165" fontId="7" fillId="3" borderId="1" pivotButton="0" quotePrefix="0" xfId="0"/>
    <xf numFmtId="165" fontId="7" fillId="4" borderId="1" pivotButton="0" quotePrefix="0" xfId="0"/>
    <xf numFmtId="0" fontId="10" fillId="0" borderId="0" pivotButton="0" quotePrefix="0" xfId="0"/>
  </cellXfs>
  <cellStyles count="1">
    <cellStyle name="Normal" xfId="0" builtinId="0" hidden="0"/>
  </cellStyles>
  <dxfs count="1">
    <dxf>
      <fill>
        <patternFill patternType="solid">
          <fgColor rgb="00FAF0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2"/>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Materials Markup Calculator</t>
        </is>
      </c>
    </row>
    <row r="3">
      <c r="A3" s="3" t="inlineStr">
        <is>
          <t>What a markup on materials is actually worth, and what you have to add to reach the margin you meant.</t>
        </is>
      </c>
    </row>
    <row r="5">
      <c r="B5" s="4" t="inlineStr">
        <is>
          <t>Markup and margin are different numbers</t>
        </is>
      </c>
    </row>
    <row r="6" ht="45" customHeight="1">
      <c r="B6" s="5" t="inlineStr">
        <is>
          <t>A markup is measured on what the materials cost you. A margin is measured on what you charged. So adding ten per cent to a £100 item gives you £110, and the £10 you made is 9.1 per cent of £110, not ten.</t>
        </is>
      </c>
    </row>
    <row r="8" ht="30" customHeight="1">
      <c r="B8" s="5" t="inlineStr">
        <is>
          <t>margin equals markup divided by one plus markup. The gap widens as the markup rises. Add 50 per cent and you keep 33 per cent. Double the price and you keep half.</t>
        </is>
      </c>
    </row>
    <row r="10">
      <c r="B10" s="4" t="inlineStr">
        <is>
          <t>Going the other way</t>
        </is>
      </c>
    </row>
    <row r="11" ht="30" customHeight="1">
      <c r="B11" s="5" t="inlineStr">
        <is>
          <t>To make a margin you have to add margin divided by one minus margin. So a 20 per cent margin needs a 25 per cent markup, and a third needs a half.</t>
        </is>
      </c>
    </row>
    <row r="13" ht="30" customHeight="1">
      <c r="B13" s="5" t="inlineStr">
        <is>
          <t>That is the sum most people get wrong, and it is always wrong in the same direction: undercharging.</t>
        </is>
      </c>
    </row>
    <row r="15">
      <c r="B15" s="4" t="inlineStr">
        <is>
          <t>Why it matters more on a materials heavy job</t>
        </is>
      </c>
    </row>
    <row r="16" ht="45" customHeight="1">
      <c r="B16" s="5" t="inlineStr">
        <is>
          <t>On a job that is mostly labour, the materials markup is a rounding difference. On a bathroom or a kitchen where materials are half the price, the difference between ten per cent markup and ten per cent margin is most of what you thought you were making.</t>
        </is>
      </c>
    </row>
    <row r="18">
      <c r="B18" s="4" t="inlineStr">
        <is>
          <t>Handling and waste are not profit</t>
        </is>
      </c>
    </row>
    <row r="19" ht="45" customHeight="1">
      <c r="B19" s="5" t="inlineStr">
        <is>
          <t>Collecting, storing, carrying and returning materials takes time, and some of what you buy gets damaged or left over. If your markup is only covering that, you are not making anything on materials at all, you are being reimbursed.</t>
        </is>
      </c>
    </row>
    <row r="21">
      <c r="B21" s="4" t="inlineStr">
        <is>
          <t>General information</t>
        </is>
      </c>
    </row>
    <row r="22" ht="30" customHeight="1">
      <c r="B22"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showGridLines="0" workbookViewId="0">
      <selection activeCell="A1" sqref="A1"/>
    </sheetView>
  </sheetViews>
  <sheetFormatPr baseColWidth="8" defaultRowHeight="15"/>
  <cols>
    <col width="40" customWidth="1" min="1" max="1"/>
    <col width="14" customWidth="1" min="2" max="2"/>
    <col width="58" customWidth="1" min="3" max="3"/>
  </cols>
  <sheetData>
    <row r="1">
      <c r="A1" s="1" t="inlineStr">
        <is>
          <t>ZAZEN TAX</t>
        </is>
      </c>
    </row>
    <row r="2">
      <c r="A2" s="2" t="inlineStr">
        <is>
          <t>Markup, margin, and the job</t>
        </is>
      </c>
    </row>
    <row r="5" ht="19" customHeight="1">
      <c r="A5" s="6" t="inlineStr">
        <is>
          <t xml:space="preserve">  Materials</t>
        </is>
      </c>
      <c r="B5" s="7" t="n"/>
      <c r="C5" s="7" t="n"/>
    </row>
    <row r="6">
      <c r="A6" s="8" t="inlineStr">
        <is>
          <t>Materials cost you</t>
        </is>
      </c>
      <c r="B6" s="9" t="n">
        <v>5000</v>
      </c>
      <c r="C6" s="10" t="inlineStr"/>
    </row>
    <row r="7">
      <c r="A7" s="8" t="inlineStr">
        <is>
          <t>Markup you add</t>
        </is>
      </c>
      <c r="B7" s="11" t="n">
        <v>0.1</v>
      </c>
      <c r="C7" s="10" t="inlineStr">
        <is>
          <t>Measured on the cost, which is the point.</t>
        </is>
      </c>
    </row>
    <row r="9" ht="19" customHeight="1">
      <c r="A9" s="6" t="inlineStr">
        <is>
          <t xml:space="preserve">  Labour</t>
        </is>
      </c>
      <c r="B9" s="7" t="n"/>
      <c r="C9" s="7" t="n"/>
    </row>
    <row r="10">
      <c r="A10" s="8" t="inlineStr">
        <is>
          <t>Days on the job</t>
        </is>
      </c>
      <c r="B10" s="12" t="n">
        <v>12</v>
      </c>
      <c r="C10" s="10" t="inlineStr"/>
    </row>
    <row r="11">
      <c r="A11" s="8" t="inlineStr">
        <is>
          <t>Day rate you charge</t>
        </is>
      </c>
      <c r="B11" s="9" t="n">
        <v>280</v>
      </c>
      <c r="C11" s="10" t="inlineStr"/>
    </row>
    <row r="12">
      <c r="A12" s="8" t="inlineStr">
        <is>
          <t>Day rate it costs you</t>
        </is>
      </c>
      <c r="B12" s="9" t="n">
        <v>165</v>
      </c>
      <c r="C12" s="10" t="inlineStr">
        <is>
          <t>Wages, or your own time at cost.</t>
        </is>
      </c>
    </row>
    <row r="14" ht="19" customHeight="1">
      <c r="A14" s="6" t="inlineStr">
        <is>
          <t xml:space="preserve">  What you want</t>
        </is>
      </c>
      <c r="B14" s="7" t="n"/>
      <c r="C14" s="7" t="n"/>
    </row>
    <row r="15">
      <c r="A15" s="8" t="inlineStr">
        <is>
          <t>Target margin on the job</t>
        </is>
      </c>
      <c r="B15" s="11" t="n">
        <v>0.2</v>
      </c>
      <c r="C15" s="10" t="inlineStr"/>
    </row>
    <row r="17" ht="19" customHeight="1">
      <c r="A17" s="6" t="inlineStr">
        <is>
          <t xml:space="preserve">  Materials, on their own</t>
        </is>
      </c>
      <c r="B17" s="7" t="n"/>
      <c r="C17" s="7" t="n"/>
    </row>
    <row r="18">
      <c r="A18" s="8" t="inlineStr">
        <is>
          <t>You charge</t>
        </is>
      </c>
      <c r="B18" s="13">
        <f>($B$6*(1+$B$7))</f>
        <v/>
      </c>
    </row>
    <row r="19">
      <c r="A19" s="8" t="inlineStr">
        <is>
          <t>You make</t>
        </is>
      </c>
      <c r="B19" s="13">
        <f>($B$6*(1+$B$7))-$B$6</f>
        <v/>
      </c>
    </row>
    <row r="20">
      <c r="A20" s="14" t="inlineStr">
        <is>
          <t>Which is a margin of</t>
        </is>
      </c>
      <c r="B20" s="15">
        <f>IFERROR((($B$6*(1+$B$7))-$B$6)/($B$6*(1+$B$7)),"")</f>
        <v/>
      </c>
      <c r="C20" s="10" t="inlineStr">
        <is>
          <t>Markup divided by one plus markup. Always less than the markup.</t>
        </is>
      </c>
    </row>
    <row r="21">
      <c r="A21" s="8" t="inlineStr">
        <is>
          <t xml:space="preserve">  the gap between the two</t>
        </is>
      </c>
      <c r="B21" s="16">
        <f>IFERROR($B$7-(($B$6*(1+$B$7))-$B$6)/($B$6*(1+$B$7)),"")</f>
        <v/>
      </c>
    </row>
    <row r="22">
      <c r="A22" s="8" t="inlineStr">
        <is>
          <t>Markup needed for the target margin</t>
        </is>
      </c>
      <c r="B22" s="16">
        <f>IFERROR($B$15/(1-$B$15),"")</f>
        <v/>
      </c>
      <c r="C22" s="10" t="inlineStr">
        <is>
          <t>Margin divided by one minus margin.</t>
        </is>
      </c>
    </row>
    <row r="24" ht="19" customHeight="1">
      <c r="A24" s="6" t="inlineStr">
        <is>
          <t xml:space="preserve">  The whole job</t>
        </is>
      </c>
      <c r="B24" s="7" t="n"/>
      <c r="C24" s="7" t="n"/>
    </row>
    <row r="25">
      <c r="A25" s="8" t="inlineStr">
        <is>
          <t>Price</t>
        </is>
      </c>
      <c r="B25" s="13">
        <f>(($B$6*(1+$B$7))+($B$10*$B$11))</f>
        <v/>
      </c>
    </row>
    <row r="26">
      <c r="A26" s="8" t="inlineStr">
        <is>
          <t>Cost</t>
        </is>
      </c>
      <c r="B26" s="13">
        <f>($B$6+($B$10*$B$12))</f>
        <v/>
      </c>
    </row>
    <row r="27">
      <c r="A27" s="8" t="inlineStr">
        <is>
          <t>Gross profit</t>
        </is>
      </c>
      <c r="B27" s="13">
        <f>(($B$6*(1+$B$7))+($B$10*$B$11))-($B$6+($B$10*$B$12))</f>
        <v/>
      </c>
    </row>
    <row r="28">
      <c r="A28" s="14" t="inlineStr">
        <is>
          <t>Blended margin</t>
        </is>
      </c>
      <c r="B28" s="15">
        <f>IFERROR(((($B$6*(1+$B$7))+($B$10*$B$11))-($B$6+($B$10*$B$12)))/(($B$6*(1+$B$7))+($B$10*$B$11)),"")</f>
        <v/>
      </c>
    </row>
    <row r="29">
      <c r="A29" s="8" t="inlineStr">
        <is>
          <t>Materials as a share of the price</t>
        </is>
      </c>
      <c r="B29" s="16">
        <f>IFERROR(($B$6*(1+$B$7))/(($B$6*(1+$B$7))+($B$10*$B$11)),"")</f>
        <v/>
      </c>
      <c r="C29" s="10" t="inlineStr">
        <is>
          <t>The higher this is, the more the markup mistake costs.</t>
        </is>
      </c>
    </row>
    <row r="30">
      <c r="A30" s="8" t="inlineStr">
        <is>
          <t>Profit lost to the markup mistake</t>
        </is>
      </c>
      <c r="B30" s="13">
        <f>IFERROR(($B$6*(1+$B$7))*$B$7-(($B$6*(1+$B$7))-$B$6),"")</f>
        <v/>
      </c>
      <c r="C30" s="10" t="inlineStr">
        <is>
          <t>What you would have made if the markup really had been a margin.</t>
        </is>
      </c>
    </row>
  </sheetData>
  <conditionalFormatting sqref="B28">
    <cfRule type="cellIs" priority="1" operator="lessThan" dxfId="0">
      <formula>0.2</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8"/>
  <sheetViews>
    <sheetView showGridLines="0" workbookViewId="0">
      <selection activeCell="A1" sqref="A1"/>
    </sheetView>
  </sheetViews>
  <sheetFormatPr baseColWidth="8" defaultRowHeight="15"/>
  <cols>
    <col width="12" customWidth="1" min="1" max="1"/>
    <col width="12" customWidth="1" min="2" max="2"/>
    <col width="12" customWidth="1" min="3" max="3"/>
    <col width="34" customWidth="1" min="4" max="4"/>
  </cols>
  <sheetData>
    <row r="1">
      <c r="A1" s="1" t="inlineStr">
        <is>
          <t>ZAZEN TAX</t>
        </is>
      </c>
    </row>
    <row r="2">
      <c r="A2" s="2" t="inlineStr">
        <is>
          <t>The same thing, every markup</t>
        </is>
      </c>
    </row>
    <row r="7">
      <c r="A7" s="17" t="inlineStr">
        <is>
          <t>Markup</t>
        </is>
      </c>
      <c r="B7" s="17" t="inlineStr">
        <is>
          <t>Margin</t>
        </is>
      </c>
      <c r="C7" s="17" t="inlineStr">
        <is>
          <t>The gap</t>
        </is>
      </c>
      <c r="D7" s="17" t="inlineStr">
        <is>
          <t>If this were your target margin, add</t>
        </is>
      </c>
    </row>
    <row r="8">
      <c r="A8" s="18" t="n">
        <v>0.05</v>
      </c>
      <c r="B8" s="19">
        <f>$A8/(1+$A8)</f>
        <v/>
      </c>
      <c r="C8" s="19">
        <f>$A8-$B8</f>
        <v/>
      </c>
      <c r="D8" s="19">
        <f>IFERROR($A8/(1-$A8),"")</f>
        <v/>
      </c>
    </row>
    <row r="9">
      <c r="A9" s="18" t="n">
        <v>0.1</v>
      </c>
      <c r="B9" s="19">
        <f>$A9/(1+$A9)</f>
        <v/>
      </c>
      <c r="C9" s="19">
        <f>$A9-$B9</f>
        <v/>
      </c>
      <c r="D9" s="19">
        <f>IFERROR($A9/(1-$A9),"")</f>
        <v/>
      </c>
    </row>
    <row r="10">
      <c r="A10" s="18" t="n">
        <v>0.15</v>
      </c>
      <c r="B10" s="19">
        <f>$A10/(1+$A10)</f>
        <v/>
      </c>
      <c r="C10" s="19">
        <f>$A10-$B10</f>
        <v/>
      </c>
      <c r="D10" s="19">
        <f>IFERROR($A10/(1-$A10),"")</f>
        <v/>
      </c>
    </row>
    <row r="11">
      <c r="A11" s="18" t="n">
        <v>0.2</v>
      </c>
      <c r="B11" s="19">
        <f>$A11/(1+$A11)</f>
        <v/>
      </c>
      <c r="C11" s="19">
        <f>$A11-$B11</f>
        <v/>
      </c>
      <c r="D11" s="19">
        <f>IFERROR($A11/(1-$A11),"")</f>
        <v/>
      </c>
    </row>
    <row r="12">
      <c r="A12" s="18" t="n">
        <v>0.25</v>
      </c>
      <c r="B12" s="19">
        <f>$A12/(1+$A12)</f>
        <v/>
      </c>
      <c r="C12" s="19">
        <f>$A12-$B12</f>
        <v/>
      </c>
      <c r="D12" s="19">
        <f>IFERROR($A12/(1-$A12),"")</f>
        <v/>
      </c>
    </row>
    <row r="13">
      <c r="A13" s="18" t="n">
        <v>0.3</v>
      </c>
      <c r="B13" s="19">
        <f>$A13/(1+$A13)</f>
        <v/>
      </c>
      <c r="C13" s="19">
        <f>$A13-$B13</f>
        <v/>
      </c>
      <c r="D13" s="19">
        <f>IFERROR($A13/(1-$A13),"")</f>
        <v/>
      </c>
    </row>
    <row r="14">
      <c r="A14" s="18" t="n">
        <v>0.5</v>
      </c>
      <c r="B14" s="19">
        <f>$A14/(1+$A14)</f>
        <v/>
      </c>
      <c r="C14" s="19">
        <f>$A14-$B14</f>
        <v/>
      </c>
      <c r="D14" s="19">
        <f>IFERROR($A14/(1-$A14),"")</f>
        <v/>
      </c>
    </row>
    <row r="15">
      <c r="A15" s="18" t="n">
        <v>1</v>
      </c>
      <c r="B15" s="19">
        <f>$A15/(1+$A15)</f>
        <v/>
      </c>
      <c r="C15" s="19">
        <f>$A15-$B15</f>
        <v/>
      </c>
      <c r="D15" s="19">
        <f>IFERROR($A15/(1-$A15),"")</f>
        <v/>
      </c>
    </row>
    <row r="17">
      <c r="A17" s="20" t="inlineStr">
        <is>
          <t>The first column does two jobs. Read across for what a markup actually keeps. Read the last column for what to add if that number were the margin you wanted instead.</t>
        </is>
      </c>
    </row>
    <row r="18">
      <c r="A18" s="20" t="inlineStr">
        <is>
          <t>The last column is blank at 100 per cent, because no markup produces a 100 per cent margin. You would have to charge for something that cost you nothing.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2026-08-10T16:44:13Z</dcterms:created>
  <dcterms:modified xmlns:dcterms="http://purl.org/dc/terms/" xmlns:xsi="http://www.w3.org/2001/XMLSchema-instance" xsi:type="dcterms:W3CDTF">2026-08-10T16:44:13Z</dcterms:modified>
</cp:coreProperties>
</file>