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lai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5" fontId="8" fillId="4" borderId="1" pivotButton="0" quotePrefix="0" xfId="0"/>
    <xf numFmtId="0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R&amp;D Tax Relief Calculator</t>
        </is>
      </c>
    </row>
    <row r="3">
      <c r="A3" s="3" t="inlineStr">
        <is>
          <t>The merged scheme and ERIS from one spend figure.</t>
        </is>
      </c>
    </row>
    <row r="5">
      <c r="B5" s="4" t="inlineStr">
        <is>
          <t>The verified rates</t>
        </is>
      </c>
    </row>
    <row r="6" ht="45" customHeight="1">
      <c r="B6" s="5" t="inlineStr">
        <is>
          <t>A 20 per cent taxable credit: net 15 per cent for profit-makers at the 25 per cent notional rate, 16.2 per cent for loss-makers at the capped 19. ERIS for loss-makers at 30 per cent intensity: an extra 86 per cent deduction and a 14.5 per cent credit, up to 26.97p per pound.</t>
        </is>
      </c>
    </row>
    <row r="8">
      <c r="B8" s="4" t="inlineStr">
        <is>
          <t>The demo</t>
        </is>
      </c>
    </row>
    <row r="9" ht="30" customHeight="1">
      <c r="B9" s="5" t="inlineStr">
        <is>
          <t>£180,000 of qualifying spend: £36,000 of credit, netting £27,000 in profit or £29,160 in loss, with an ERIS ceiling of £48,546 if intensive.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Three routes, one spend</t>
        </is>
      </c>
    </row>
    <row r="5" ht="19" customHeight="1">
      <c r="A5" s="6" t="inlineStr">
        <is>
          <t xml:space="preserve">  The inputs</t>
        </is>
      </c>
      <c r="B5" s="7" t="n"/>
      <c r="C5" s="7" t="n"/>
    </row>
    <row r="6">
      <c r="A6" s="8" t="inlineStr">
        <is>
          <t>Qualifying R&amp;D spend</t>
        </is>
      </c>
      <c r="B6" s="9" t="n">
        <v>180000</v>
      </c>
      <c r="C6" s="10" t="inlineStr">
        <is>
          <t>Staff apportionments, software, consumables, eligible subcontracting.</t>
        </is>
      </c>
    </row>
    <row r="7">
      <c r="A7" s="8" t="inlineStr">
        <is>
          <t>Total expenditure</t>
        </is>
      </c>
      <c r="B7" s="9" t="n">
        <v>700000</v>
      </c>
      <c r="C7" s="10" t="inlineStr">
        <is>
          <t>For the intensity test.</t>
        </is>
      </c>
    </row>
    <row r="9" ht="19" customHeight="1">
      <c r="A9" s="6" t="inlineStr">
        <is>
          <t xml:space="preserve">  The merged scheme</t>
        </is>
      </c>
      <c r="B9" s="7" t="n"/>
      <c r="C9" s="7" t="n"/>
    </row>
    <row r="10">
      <c r="A10" s="8" t="inlineStr">
        <is>
          <t>Credit at 20 per cent</t>
        </is>
      </c>
      <c r="B10" s="11">
        <f>0.2*$B$6</f>
        <v/>
      </c>
    </row>
    <row r="11">
      <c r="A11" s="12" t="inlineStr">
        <is>
          <t>Profit-maker nets</t>
        </is>
      </c>
      <c r="B11" s="13">
        <f>0.2*$B$6*0.75</f>
        <v/>
      </c>
    </row>
    <row r="12">
      <c r="A12" s="8" t="inlineStr">
        <is>
          <t>Loss-maker nets</t>
        </is>
      </c>
      <c r="B12" s="11">
        <f>0.2*$B$6*0.81</f>
        <v/>
      </c>
    </row>
    <row r="14" ht="19" customHeight="1">
      <c r="A14" s="6" t="inlineStr">
        <is>
          <t xml:space="preserve">  ERIS, loss-makers at 30 per cent intensity</t>
        </is>
      </c>
      <c r="B14" s="7" t="n"/>
      <c r="C14" s="7" t="n"/>
    </row>
    <row r="15">
      <c r="A15" s="8" t="inlineStr">
        <is>
          <t>R and D intensity</t>
        </is>
      </c>
      <c r="B15" s="14">
        <f>IF($B$7&gt;0,$B$6/$B$7,0)</f>
        <v/>
      </c>
    </row>
    <row r="16">
      <c r="A16" s="8" t="inlineStr">
        <is>
          <t>Intensity test</t>
        </is>
      </c>
      <c r="B16" s="15">
        <f>IF(IF($B$7&gt;0,$B$6/$B$7,0)&gt;=0.3,"QUALIFIES","below 30 per cent")</f>
        <v/>
      </c>
    </row>
    <row r="17">
      <c r="A17" s="8" t="inlineStr">
        <is>
          <t>ERIS ceiling</t>
        </is>
      </c>
      <c r="B17" s="11">
        <f>1.86*$B$6*0.145</f>
        <v/>
      </c>
      <c r="C17" s="10" t="inlineStr">
        <is>
          <t>14.5 per cent of the surrenderable loss, at most 186 per cent of spend.</t>
        </is>
      </c>
    </row>
    <row r="19">
      <c r="A19" s="16" t="inlineStr">
        <is>
          <t>The credit is taxable and above the line; the evidence file decides whether it survives. Software claims are where HMRC now looks hardest.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2026-08-18T12:27:23Z</dcterms:created>
  <dcterms:modified xmlns:dcterms="http://purl.org/dc/terms/" xmlns:xsi="http://www.w3.org/2001/XMLSchema-instance" xsi:type="dcterms:W3CDTF">2026-08-18T12:27:23Z</dcterms:modified>
</cp:coreProperties>
</file>