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triang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.00"/>
    <numFmt numFmtId="165" formatCode="0.0%"/>
    <numFmt numFmtId="166" formatCode="£#,##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0" fontId="8" fillId="0" borderId="0" pivotButton="0" quotePrefix="0" xfId="0"/>
    <xf numFmtId="164" fontId="9" fillId="4" borderId="1" pivotButton="0" quotePrefix="0" xfId="0"/>
    <xf numFmtId="0" fontId="6" fillId="2" borderId="0" applyAlignment="1" pivotButton="0" quotePrefix="0" xfId="0">
      <alignment vertical="center" wrapText="1"/>
    </xf>
    <xf numFmtId="0" fontId="7" fillId="5" borderId="1" pivotButton="0" quotePrefix="0" xfId="0"/>
    <xf numFmtId="166" fontId="7" fillId="4" borderId="1" pivotButton="0" quotePrefix="0" xfId="0"/>
    <xf numFmtId="0" fontId="8" fillId="5" borderId="1" pivotButton="0" quotePrefix="0" xfId="0"/>
    <xf numFmtId="166" fontId="8" fillId="4" borderId="1" pivotButton="0" quotePrefix="0" xfId="0"/>
    <xf numFmtId="165" fontId="8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Revenue Cohort and Retention Model</t>
        </is>
      </c>
    </row>
    <row r="3">
      <c r="A3" s="3" t="inlineStr">
        <is>
          <t>Retention by cohort, and the ceiling churn puts on growth.</t>
        </is>
      </c>
    </row>
    <row r="5">
      <c r="B5" s="4" t="inlineStr">
        <is>
          <t>The triangle</t>
        </is>
      </c>
    </row>
    <row r="6" ht="45" customHeight="1">
      <c r="B6" s="5" t="inlineStr">
        <is>
          <t>Each row is a month's intake of new retainer revenue; each column is a month of life. Every cell is the intake decayed at the retention rate, so the whole book is two assumptions you can argue about rather than 78 numbers you cannot.</t>
        </is>
      </c>
    </row>
    <row r="8">
      <c r="B8" s="4" t="inlineStr">
        <is>
          <t>The ceiling</t>
        </is>
      </c>
    </row>
    <row r="9" ht="60" customHeight="1">
      <c r="B9" s="5" t="inlineStr">
        <is>
          <t>At steady acquisition, revenue stops growing where new revenue equals churned revenue: intake over the churn rate. On the demo, £20,100 a month of new revenue at 3 per cent monthly churn tops out at £670,000 a month, and no amount of patience changes it. Halve the churn and the same sales effort doubles the ceiling, which is why retention is the cheapest growth there is.</t>
        </is>
      </c>
    </row>
    <row r="11">
      <c r="B11" s="4" t="inlineStr">
        <is>
          <t>Where the demo book stands</t>
        </is>
      </c>
    </row>
    <row r="12" ht="30" customHeight="1">
      <c r="B12" s="5" t="inlineStr">
        <is>
          <t>Twelve months of steady intake reaches £205,126 a month, 31 per cent of the ceiling. The curve is honest: growth feels fast early because churn has little to bite.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Conventions are stated on each sheet.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2" customWidth="1" min="14" max="14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Two assumptions, the whole book</t>
        </is>
      </c>
    </row>
    <row r="5" ht="19" customHeight="1">
      <c r="A5" s="6" t="inlineStr">
        <is>
          <t xml:space="preserve">  The dials</t>
        </is>
      </c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</row>
    <row r="6">
      <c r="A6" s="8" t="inlineStr">
        <is>
          <t>New revenue signed each month</t>
        </is>
      </c>
      <c r="B6" s="9" t="n">
        <v>20100</v>
      </c>
      <c r="C6" s="10" t="inlineStr">
        <is>
          <t>Three clients at the demo retainer.</t>
        </is>
      </c>
    </row>
    <row r="7">
      <c r="A7" s="8" t="inlineStr">
        <is>
          <t>Monthly revenue retention</t>
        </is>
      </c>
      <c r="B7" s="11" t="n">
        <v>0.97</v>
      </c>
      <c r="C7" s="10" t="inlineStr">
        <is>
          <t>97 per cent kept is 3 per cent churned.</t>
        </is>
      </c>
    </row>
    <row r="8">
      <c r="A8" s="12" t="inlineStr">
        <is>
          <t>The ceiling this implies</t>
        </is>
      </c>
      <c r="B8" s="13">
        <f>IFERROR($B$6/(1-$B$7),"no churn, no ceiling")</f>
        <v/>
      </c>
      <c r="C8" s="10" t="inlineStr">
        <is>
          <t>Where new revenue only replaces churn.</t>
        </is>
      </c>
    </row>
    <row r="10" ht="28" customHeight="1">
      <c r="A10" s="14" t="inlineStr">
        <is>
          <t>Cohort</t>
        </is>
      </c>
      <c r="B10" s="14" t="inlineStr">
        <is>
          <t>M1</t>
        </is>
      </c>
      <c r="C10" s="14" t="inlineStr">
        <is>
          <t>M2</t>
        </is>
      </c>
      <c r="D10" s="14" t="inlineStr">
        <is>
          <t>M3</t>
        </is>
      </c>
      <c r="E10" s="14" t="inlineStr">
        <is>
          <t>M4</t>
        </is>
      </c>
      <c r="F10" s="14" t="inlineStr">
        <is>
          <t>M5</t>
        </is>
      </c>
      <c r="G10" s="14" t="inlineStr">
        <is>
          <t>M6</t>
        </is>
      </c>
      <c r="H10" s="14" t="inlineStr">
        <is>
          <t>M7</t>
        </is>
      </c>
      <c r="I10" s="14" t="inlineStr">
        <is>
          <t>M8</t>
        </is>
      </c>
      <c r="J10" s="14" t="inlineStr">
        <is>
          <t>M9</t>
        </is>
      </c>
      <c r="K10" s="14" t="inlineStr">
        <is>
          <t>M10</t>
        </is>
      </c>
      <c r="L10" s="14" t="inlineStr">
        <is>
          <t>M11</t>
        </is>
      </c>
      <c r="M10" s="14" t="inlineStr">
        <is>
          <t>M12</t>
        </is>
      </c>
      <c r="N10" s="14" t="inlineStr"/>
    </row>
    <row r="11">
      <c r="A11" s="15" t="inlineStr">
        <is>
          <t>Joined month 1</t>
        </is>
      </c>
      <c r="B11" s="16">
        <f>$B$6*($B$7^0)</f>
        <v/>
      </c>
      <c r="C11" s="16">
        <f>$B$6*($B$7^1)</f>
        <v/>
      </c>
      <c r="D11" s="16">
        <f>$B$6*($B$7^2)</f>
        <v/>
      </c>
      <c r="E11" s="16">
        <f>$B$6*($B$7^3)</f>
        <v/>
      </c>
      <c r="F11" s="16">
        <f>$B$6*($B$7^4)</f>
        <v/>
      </c>
      <c r="G11" s="16">
        <f>$B$6*($B$7^5)</f>
        <v/>
      </c>
      <c r="H11" s="16">
        <f>$B$6*($B$7^6)</f>
        <v/>
      </c>
      <c r="I11" s="16">
        <f>$B$6*($B$7^7)</f>
        <v/>
      </c>
      <c r="J11" s="16">
        <f>$B$6*($B$7^8)</f>
        <v/>
      </c>
      <c r="K11" s="16">
        <f>$B$6*($B$7^9)</f>
        <v/>
      </c>
      <c r="L11" s="16">
        <f>$B$6*($B$7^10)</f>
        <v/>
      </c>
      <c r="M11" s="16">
        <f>$B$6*($B$7^11)</f>
        <v/>
      </c>
    </row>
    <row r="12">
      <c r="A12" s="15" t="inlineStr">
        <is>
          <t>Joined month 2</t>
        </is>
      </c>
      <c r="C12" s="16">
        <f>$B$6*($B$7^0)</f>
        <v/>
      </c>
      <c r="D12" s="16">
        <f>$B$6*($B$7^1)</f>
        <v/>
      </c>
      <c r="E12" s="16">
        <f>$B$6*($B$7^2)</f>
        <v/>
      </c>
      <c r="F12" s="16">
        <f>$B$6*($B$7^3)</f>
        <v/>
      </c>
      <c r="G12" s="16">
        <f>$B$6*($B$7^4)</f>
        <v/>
      </c>
      <c r="H12" s="16">
        <f>$B$6*($B$7^5)</f>
        <v/>
      </c>
      <c r="I12" s="16">
        <f>$B$6*($B$7^6)</f>
        <v/>
      </c>
      <c r="J12" s="16">
        <f>$B$6*($B$7^7)</f>
        <v/>
      </c>
      <c r="K12" s="16">
        <f>$B$6*($B$7^8)</f>
        <v/>
      </c>
      <c r="L12" s="16">
        <f>$B$6*($B$7^9)</f>
        <v/>
      </c>
      <c r="M12" s="16">
        <f>$B$6*($B$7^10)</f>
        <v/>
      </c>
    </row>
    <row r="13">
      <c r="A13" s="15" t="inlineStr">
        <is>
          <t>Joined month 3</t>
        </is>
      </c>
      <c r="D13" s="16">
        <f>$B$6*($B$7^0)</f>
        <v/>
      </c>
      <c r="E13" s="16">
        <f>$B$6*($B$7^1)</f>
        <v/>
      </c>
      <c r="F13" s="16">
        <f>$B$6*($B$7^2)</f>
        <v/>
      </c>
      <c r="G13" s="16">
        <f>$B$6*($B$7^3)</f>
        <v/>
      </c>
      <c r="H13" s="16">
        <f>$B$6*($B$7^4)</f>
        <v/>
      </c>
      <c r="I13" s="16">
        <f>$B$6*($B$7^5)</f>
        <v/>
      </c>
      <c r="J13" s="16">
        <f>$B$6*($B$7^6)</f>
        <v/>
      </c>
      <c r="K13" s="16">
        <f>$B$6*($B$7^7)</f>
        <v/>
      </c>
      <c r="L13" s="16">
        <f>$B$6*($B$7^8)</f>
        <v/>
      </c>
      <c r="M13" s="16">
        <f>$B$6*($B$7^9)</f>
        <v/>
      </c>
    </row>
    <row r="14">
      <c r="A14" s="15" t="inlineStr">
        <is>
          <t>Joined month 4</t>
        </is>
      </c>
      <c r="E14" s="16">
        <f>$B$6*($B$7^0)</f>
        <v/>
      </c>
      <c r="F14" s="16">
        <f>$B$6*($B$7^1)</f>
        <v/>
      </c>
      <c r="G14" s="16">
        <f>$B$6*($B$7^2)</f>
        <v/>
      </c>
      <c r="H14" s="16">
        <f>$B$6*($B$7^3)</f>
        <v/>
      </c>
      <c r="I14" s="16">
        <f>$B$6*($B$7^4)</f>
        <v/>
      </c>
      <c r="J14" s="16">
        <f>$B$6*($B$7^5)</f>
        <v/>
      </c>
      <c r="K14" s="16">
        <f>$B$6*($B$7^6)</f>
        <v/>
      </c>
      <c r="L14" s="16">
        <f>$B$6*($B$7^7)</f>
        <v/>
      </c>
      <c r="M14" s="16">
        <f>$B$6*($B$7^8)</f>
        <v/>
      </c>
    </row>
    <row r="15">
      <c r="A15" s="15" t="inlineStr">
        <is>
          <t>Joined month 5</t>
        </is>
      </c>
      <c r="F15" s="16">
        <f>$B$6*($B$7^0)</f>
        <v/>
      </c>
      <c r="G15" s="16">
        <f>$B$6*($B$7^1)</f>
        <v/>
      </c>
      <c r="H15" s="16">
        <f>$B$6*($B$7^2)</f>
        <v/>
      </c>
      <c r="I15" s="16">
        <f>$B$6*($B$7^3)</f>
        <v/>
      </c>
      <c r="J15" s="16">
        <f>$B$6*($B$7^4)</f>
        <v/>
      </c>
      <c r="K15" s="16">
        <f>$B$6*($B$7^5)</f>
        <v/>
      </c>
      <c r="L15" s="16">
        <f>$B$6*($B$7^6)</f>
        <v/>
      </c>
      <c r="M15" s="16">
        <f>$B$6*($B$7^7)</f>
        <v/>
      </c>
    </row>
    <row r="16">
      <c r="A16" s="15" t="inlineStr">
        <is>
          <t>Joined month 6</t>
        </is>
      </c>
      <c r="G16" s="16">
        <f>$B$6*($B$7^0)</f>
        <v/>
      </c>
      <c r="H16" s="16">
        <f>$B$6*($B$7^1)</f>
        <v/>
      </c>
      <c r="I16" s="16">
        <f>$B$6*($B$7^2)</f>
        <v/>
      </c>
      <c r="J16" s="16">
        <f>$B$6*($B$7^3)</f>
        <v/>
      </c>
      <c r="K16" s="16">
        <f>$B$6*($B$7^4)</f>
        <v/>
      </c>
      <c r="L16" s="16">
        <f>$B$6*($B$7^5)</f>
        <v/>
      </c>
      <c r="M16" s="16">
        <f>$B$6*($B$7^6)</f>
        <v/>
      </c>
    </row>
    <row r="17">
      <c r="A17" s="15" t="inlineStr">
        <is>
          <t>Joined month 7</t>
        </is>
      </c>
      <c r="H17" s="16">
        <f>$B$6*($B$7^0)</f>
        <v/>
      </c>
      <c r="I17" s="16">
        <f>$B$6*($B$7^1)</f>
        <v/>
      </c>
      <c r="J17" s="16">
        <f>$B$6*($B$7^2)</f>
        <v/>
      </c>
      <c r="K17" s="16">
        <f>$B$6*($B$7^3)</f>
        <v/>
      </c>
      <c r="L17" s="16">
        <f>$B$6*($B$7^4)</f>
        <v/>
      </c>
      <c r="M17" s="16">
        <f>$B$6*($B$7^5)</f>
        <v/>
      </c>
    </row>
    <row r="18">
      <c r="A18" s="15" t="inlineStr">
        <is>
          <t>Joined month 8</t>
        </is>
      </c>
      <c r="I18" s="16">
        <f>$B$6*($B$7^0)</f>
        <v/>
      </c>
      <c r="J18" s="16">
        <f>$B$6*($B$7^1)</f>
        <v/>
      </c>
      <c r="K18" s="16">
        <f>$B$6*($B$7^2)</f>
        <v/>
      </c>
      <c r="L18" s="16">
        <f>$B$6*($B$7^3)</f>
        <v/>
      </c>
      <c r="M18" s="16">
        <f>$B$6*($B$7^4)</f>
        <v/>
      </c>
    </row>
    <row r="19">
      <c r="A19" s="15" t="inlineStr">
        <is>
          <t>Joined month 9</t>
        </is>
      </c>
      <c r="J19" s="16">
        <f>$B$6*($B$7^0)</f>
        <v/>
      </c>
      <c r="K19" s="16">
        <f>$B$6*($B$7^1)</f>
        <v/>
      </c>
      <c r="L19" s="16">
        <f>$B$6*($B$7^2)</f>
        <v/>
      </c>
      <c r="M19" s="16">
        <f>$B$6*($B$7^3)</f>
        <v/>
      </c>
    </row>
    <row r="20">
      <c r="A20" s="15" t="inlineStr">
        <is>
          <t>Joined month 10</t>
        </is>
      </c>
      <c r="K20" s="16">
        <f>$B$6*($B$7^0)</f>
        <v/>
      </c>
      <c r="L20" s="16">
        <f>$B$6*($B$7^1)</f>
        <v/>
      </c>
      <c r="M20" s="16">
        <f>$B$6*($B$7^2)</f>
        <v/>
      </c>
    </row>
    <row r="21">
      <c r="A21" s="15" t="inlineStr">
        <is>
          <t>Joined month 11</t>
        </is>
      </c>
      <c r="L21" s="16">
        <f>$B$6*($B$7^0)</f>
        <v/>
      </c>
      <c r="M21" s="16">
        <f>$B$6*($B$7^1)</f>
        <v/>
      </c>
    </row>
    <row r="22">
      <c r="A22" s="15" t="inlineStr">
        <is>
          <t>Joined month 12</t>
        </is>
      </c>
      <c r="M22" s="16">
        <f>$B$6*($B$7^0)</f>
        <v/>
      </c>
    </row>
    <row r="23">
      <c r="A23" s="17" t="inlineStr">
        <is>
          <t>The book, a month</t>
        </is>
      </c>
      <c r="B23" s="18">
        <f>SUM(B11:B22)</f>
        <v/>
      </c>
      <c r="C23" s="18">
        <f>SUM(C11:C22)</f>
        <v/>
      </c>
      <c r="D23" s="18">
        <f>SUM(D11:D22)</f>
        <v/>
      </c>
      <c r="E23" s="18">
        <f>SUM(E11:E22)</f>
        <v/>
      </c>
      <c r="F23" s="18">
        <f>SUM(F11:F22)</f>
        <v/>
      </c>
      <c r="G23" s="18">
        <f>SUM(G11:G22)</f>
        <v/>
      </c>
      <c r="H23" s="18">
        <f>SUM(H11:H22)</f>
        <v/>
      </c>
      <c r="I23" s="18">
        <f>SUM(I11:I22)</f>
        <v/>
      </c>
      <c r="J23" s="18">
        <f>SUM(J11:J22)</f>
        <v/>
      </c>
      <c r="K23" s="18">
        <f>SUM(K11:K22)</f>
        <v/>
      </c>
      <c r="L23" s="18">
        <f>SUM(L11:L22)</f>
        <v/>
      </c>
      <c r="M23" s="18">
        <f>SUM(M11:M22)</f>
        <v/>
      </c>
    </row>
    <row r="24">
      <c r="A24" s="15" t="inlineStr">
        <is>
          <t>Growth on the month before</t>
        </is>
      </c>
      <c r="C24" s="16">
        <f>C23-B23</f>
        <v/>
      </c>
      <c r="D24" s="16">
        <f>D23-C23</f>
        <v/>
      </c>
      <c r="E24" s="16">
        <f>E23-D23</f>
        <v/>
      </c>
      <c r="F24" s="16">
        <f>F23-E23</f>
        <v/>
      </c>
      <c r="G24" s="16">
        <f>G23-F23</f>
        <v/>
      </c>
      <c r="H24" s="16">
        <f>H23-G23</f>
        <v/>
      </c>
      <c r="I24" s="16">
        <f>I23-H23</f>
        <v/>
      </c>
      <c r="J24" s="16">
        <f>J23-I23</f>
        <v/>
      </c>
      <c r="K24" s="16">
        <f>K23-J23</f>
        <v/>
      </c>
      <c r="L24" s="16">
        <f>L23-K23</f>
        <v/>
      </c>
      <c r="M24" s="16">
        <f>M23-L23</f>
        <v/>
      </c>
    </row>
    <row r="26">
      <c r="A26" s="8" t="inlineStr">
        <is>
          <t>Month twelve, share of the ceiling</t>
        </is>
      </c>
      <c r="B26" s="19">
        <f>M23/($B$6/(1-$B$7))</f>
        <v/>
      </c>
    </row>
    <row r="28">
      <c r="A28" s="20" t="inlineStr">
        <is>
          <t>Growth on the month before shrinks every month at the same sales effort. That is not the sales team slowing down; it is churn getting a bigger book to bite.</t>
        </is>
      </c>
    </row>
  </sheetData>
  <mergeCells count="1">
    <mergeCell ref="A3:N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2026-08-15T14:12:34Z</dcterms:created>
  <dcterms:modified xmlns:dcterms="http://purl.org/dc/terms/" xmlns:xsi="http://www.w3.org/2001/XMLSchema-instance" xsi:type="dcterms:W3CDTF">2026-08-15T14:12:34Z</dcterms:modified>
</cp:coreProperties>
</file>