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Settlement" sheetId="2" state="visible" r:id="rId2"/>
    <sheet xmlns:r="http://schemas.openxmlformats.org/officeDocument/2006/relationships" name="Journal" sheetId="3" state="visible" r:id="rId3"/>
    <sheet xmlns:r="http://schemas.openxmlformats.org/officeDocument/2006/relationships" name="Money with Amazon" sheetId="4" state="visible" r:id="rId4"/>
  </sheets>
  <definedNames/>
  <calcPr calcId="124519" fullCalcOnLoad="1"/>
</workbook>
</file>

<file path=xl/styles.xml><?xml version="1.0" encoding="utf-8"?>
<styleSheet xmlns="http://schemas.openxmlformats.org/spreadsheetml/2006/main">
  <numFmts count="2">
    <numFmt numFmtId="164" formatCode="£#,##0.00"/>
    <numFmt numFmtId="165" formatCode="0.0%"/>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b val="1"/>
      <color rgb="001F2A37"/>
      <sz val="20"/>
    </font>
    <font>
      <name val="Calibri"/>
      <i val="1"/>
      <color rgb="006B7280"/>
      <sz val="9"/>
    </font>
  </fonts>
  <fills count="5">
    <fill>
      <patternFill/>
    </fill>
    <fill>
      <patternFill patternType="gray125"/>
    </fill>
    <fill>
      <patternFill patternType="solid">
        <fgColor rgb="001F2A37"/>
      </patternFill>
    </fill>
    <fill>
      <patternFill patternType="solid">
        <fgColor rgb="00FFF6DC"/>
      </patternFill>
    </fill>
    <fill>
      <patternFill patternType="solid">
        <fgColor rgb="00EDF1F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21">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pivotButton="0" quotePrefix="0" xfId="0"/>
    <xf numFmtId="0" fontId="0" fillId="2" borderId="0" pivotButton="0" quotePrefix="0" xfId="0"/>
    <xf numFmtId="0" fontId="7" fillId="0" borderId="0" pivotButton="0" quotePrefix="0" xfId="0"/>
    <xf numFmtId="164" fontId="8" fillId="3" borderId="1" pivotButton="0" quotePrefix="0" xfId="0"/>
    <xf numFmtId="0" fontId="3" fillId="0" borderId="0" applyAlignment="1" pivotButton="0" quotePrefix="0" xfId="0">
      <alignment vertical="center" wrapText="1"/>
    </xf>
    <xf numFmtId="164" fontId="8" fillId="4" borderId="1" pivotButton="0" quotePrefix="0" xfId="0"/>
    <xf numFmtId="165" fontId="8" fillId="4" borderId="1" pivotButton="0" quotePrefix="0" xfId="0"/>
    <xf numFmtId="0" fontId="8" fillId="0" borderId="0" pivotButton="0" quotePrefix="0" xfId="0"/>
    <xf numFmtId="164" fontId="9" fillId="4" borderId="1" pivotButton="0" quotePrefix="0" xfId="0"/>
    <xf numFmtId="0" fontId="10" fillId="0" borderId="0" pivotButton="0" quotePrefix="0" xfId="0"/>
    <xf numFmtId="0" fontId="6" fillId="2" borderId="0" applyAlignment="1" pivotButton="0" quotePrefix="0" xfId="0">
      <alignment vertical="center" wrapText="1"/>
    </xf>
    <xf numFmtId="0" fontId="8" fillId="4" borderId="1" pivotButton="0" quotePrefix="0" xfId="0"/>
    <xf numFmtId="164" fontId="7" fillId="4" borderId="1" pivotButton="0" quotePrefix="0" xfId="0"/>
    <xf numFmtId="0" fontId="8" fillId="2" borderId="1" pivotButton="0" quotePrefix="0" xfId="0"/>
    <xf numFmtId="3" fontId="8" fillId="3" borderId="1" pivotButton="0" quotePrefix="0" xfId="0"/>
  </cellXfs>
  <cellStyles count="1">
    <cellStyle name="Normal" xfId="0" builtinId="0" hidden="0"/>
  </cellStyles>
  <dxfs count="3">
    <dxf>
      <fill>
        <patternFill patternType="solid">
          <fgColor rgb="00FAE9EB"/>
        </patternFill>
      </fill>
    </dxf>
    <dxf>
      <fill>
        <patternFill patternType="solid">
          <fgColor rgb="00E6F2EC"/>
        </patternFill>
      </fill>
    </dxf>
    <dxf>
      <fill>
        <patternFill patternType="solid">
          <fgColor rgb="00FAF0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31"/>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Settlement Reconciliation Workbook</t>
        </is>
      </c>
    </row>
    <row r="3">
      <c r="A3" s="3" t="inlineStr">
        <is>
          <t>From the settlement report to the money in the bank, with the journal behind it.</t>
        </is>
      </c>
    </row>
    <row r="5">
      <c r="B5" s="4" t="inlineStr">
        <is>
          <t>Why the deposit is never the sales figure</t>
        </is>
      </c>
    </row>
    <row r="6" ht="60" customHeight="1">
      <c r="B6" s="5" t="inlineStr">
        <is>
          <t>A settlement is not a sale. It is the net of two weeks of sales, refunds, seven kinds of fee, advertising and a reserve movement, paid in one lump. Book the deposit as turnover and your turnover is understated by every one of those, your costs do not exist, and your VAT return is wrong in both directions.</t>
        </is>
      </c>
    </row>
    <row r="8">
      <c r="B8" s="4" t="inlineStr">
        <is>
          <t>The three that surprise people</t>
        </is>
      </c>
    </row>
    <row r="9" ht="30" customHeight="1">
      <c r="B9" s="5" t="inlineStr">
        <is>
          <t>1.  Shipping charged to buyers is income. It is part of your turnover and it counts towards the VAT threshold.</t>
        </is>
      </c>
    </row>
    <row r="11" ht="30" customHeight="1">
      <c r="B11" s="5" t="inlineStr">
        <is>
          <t>2.  Promotional rebates reduce revenue rather than adding a marketing cost. Treating them as advertising overstates both turnover and spend.</t>
        </is>
      </c>
    </row>
    <row r="13" ht="30" customHeight="1">
      <c r="B13" s="5" t="inlineStr">
        <is>
          <t>3.  The reserve is still your money. It sits on your balance sheet as an asset, not as a cost, and a rising reserve is a cash flow problem rather than a profit one.</t>
        </is>
      </c>
    </row>
    <row r="15">
      <c r="B15" s="4" t="inlineStr">
        <is>
          <t>The journal</t>
        </is>
      </c>
    </row>
    <row r="16" ht="60" customHeight="1">
      <c r="B16" s="5" t="inlineStr">
        <is>
          <t>The Journal sheet turns the bridge into double entry, which is what your bookkeeping actually needs. It balances by construction: every deduction is a debit, every element of gross sales is a credit, and any difference between what the settlement says and what the bank received goes to a suspense account.</t>
        </is>
      </c>
    </row>
    <row r="18" ht="60" customHeight="1">
      <c r="B18" s="5" t="inlineStr">
        <is>
          <t>The suspense line matters more than it looks. A reconciliation that only balances when the difference is already nil is not a reconciliation, it is an assertion. Legitimate for a few days while you find the missing report, a problem after a few weeks, and never something to close a year end with.</t>
        </is>
      </c>
    </row>
    <row r="20">
      <c r="B20" s="4" t="inlineStr">
        <is>
          <t>The money you never see</t>
        </is>
      </c>
    </row>
    <row r="21" ht="60" customHeight="1">
      <c r="B21" s="5" t="inlineStr">
        <is>
          <t>The last sheet works out how much of your own money is permanently with Amazon. On the worked example it is a quarter of a month's sales, sitting in the settlement cycle and the reserve, and it never comes back while you keep trading. It is working capital you have funded and it is the reason growing faster makes cash tighter rather than easier.</t>
        </is>
      </c>
    </row>
    <row r="23">
      <c r="B23" s="4" t="inlineStr">
        <is>
          <t>How to use it</t>
        </is>
      </c>
    </row>
    <row r="24" ht="30" customHeight="1">
      <c r="B24" s="5" t="inlineStr">
        <is>
          <t>1.  Open your settlement report in Seller Central and copy the summary figures into the yellow cells.</t>
        </is>
      </c>
    </row>
    <row r="26" ht="30" customHeight="1">
      <c r="B26" s="5" t="inlineStr">
        <is>
          <t>2.  Check the deposit the workbook calculates against the one that actually landed. If they differ, the difference belongs in the suspense line until you know what it is.</t>
        </is>
      </c>
    </row>
    <row r="28" ht="15" customHeight="1">
      <c r="B28" s="5" t="inlineStr">
        <is>
          <t>3.  Post the journal.</t>
        </is>
      </c>
    </row>
    <row r="30">
      <c r="B30" s="4" t="inlineStr">
        <is>
          <t>General information</t>
        </is>
      </c>
    </row>
    <row r="31" ht="30" customHeight="1">
      <c r="B31" s="5" t="inlineStr">
        <is>
          <t>Rates are those applying in 2026/27 for the UK.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2"/>
  <sheetViews>
    <sheetView showGridLines="0" workbookViewId="0">
      <selection activeCell="A1" sqref="A1"/>
    </sheetView>
  </sheetViews>
  <sheetFormatPr baseColWidth="8" defaultRowHeight="15"/>
  <cols>
    <col width="36" customWidth="1" min="1" max="1"/>
    <col width="14" customWidth="1" min="2" max="2"/>
    <col width="62" customWidth="1" min="3" max="3"/>
  </cols>
  <sheetData>
    <row r="1">
      <c r="A1" s="1" t="inlineStr">
        <is>
          <t>ZAZEN TAX</t>
        </is>
      </c>
    </row>
    <row r="2">
      <c r="A2" s="2" t="inlineStr">
        <is>
          <t>One settlement period</t>
        </is>
      </c>
    </row>
    <row r="5" ht="19" customHeight="1">
      <c r="A5" s="6" t="inlineStr">
        <is>
          <t xml:space="preserve">  What the buyers paid</t>
        </is>
      </c>
      <c r="B5" s="7" t="n"/>
      <c r="C5" s="7" t="n"/>
    </row>
    <row r="6">
      <c r="A6" s="8" t="inlineStr">
        <is>
          <t>Product sales</t>
        </is>
      </c>
      <c r="B6" s="9" t="n">
        <v>30450</v>
      </c>
      <c r="C6" s="10" t="inlineStr">
        <is>
          <t>Before every fee, at the price the buyer paid.</t>
        </is>
      </c>
    </row>
    <row r="7">
      <c r="A7" s="8" t="inlineStr">
        <is>
          <t>Shipping charged to buyers</t>
        </is>
      </c>
      <c r="B7" s="9" t="n">
        <v>1240</v>
      </c>
      <c r="C7" s="10" t="inlineStr">
        <is>
          <t>Income, not a cost. It belongs in turnover.</t>
        </is>
      </c>
    </row>
    <row r="8">
      <c r="A8" s="8" t="inlineStr">
        <is>
          <t>Gift wrap charged</t>
        </is>
      </c>
      <c r="B8" s="9" t="n">
        <v>85</v>
      </c>
      <c r="C8" s="10" t="inlineStr"/>
    </row>
    <row r="9">
      <c r="A9" s="8" t="inlineStr">
        <is>
          <t>Total sales</t>
        </is>
      </c>
      <c r="B9" s="11">
        <f>$B$6+$B$7+$B$8</f>
        <v/>
      </c>
      <c r="C9" s="10" t="inlineStr">
        <is>
          <t>Your turnover for the period, and the figure the VAT threshold is measured on.</t>
        </is>
      </c>
    </row>
    <row r="11" ht="19" customHeight="1">
      <c r="A11" s="6" t="inlineStr">
        <is>
          <t xml:space="preserve">  What Amazon took out</t>
        </is>
      </c>
      <c r="B11" s="7" t="n"/>
      <c r="C11" s="7" t="n"/>
    </row>
    <row r="12">
      <c r="A12" s="8" t="inlineStr">
        <is>
          <t>Promotional rebates</t>
        </is>
      </c>
      <c r="B12" s="9" t="n">
        <v>620</v>
      </c>
      <c r="C12" s="10" t="inlineStr">
        <is>
          <t>Discounts funded by you. A reduction in revenue rather than a marketing cost.</t>
        </is>
      </c>
    </row>
    <row r="13">
      <c r="A13" s="8" t="inlineStr">
        <is>
          <t>Refunds</t>
        </is>
      </c>
      <c r="B13" s="9" t="n">
        <v>1480</v>
      </c>
      <c r="C13" s="10" t="inlineStr">
        <is>
          <t>Reverses the sale. The referral fee on it is usually returned, the FBA fee usually is not.</t>
        </is>
      </c>
    </row>
    <row r="14">
      <c r="A14" s="8" t="inlineStr">
        <is>
          <t>Referral fees</t>
        </is>
      </c>
      <c r="B14" s="9" t="n">
        <v>4568</v>
      </c>
      <c r="C14" s="10" t="inlineStr">
        <is>
          <t>Roughly 15% of product sales.</t>
        </is>
      </c>
    </row>
    <row r="15">
      <c r="A15" s="8" t="inlineStr">
        <is>
          <t>FBA fulfilment fees</t>
        </is>
      </c>
      <c r="B15" s="9" t="n">
        <v>3920</v>
      </c>
      <c r="C15" s="10" t="inlineStr"/>
    </row>
    <row r="16">
      <c r="A16" s="8" t="inlineStr">
        <is>
          <t>Storage fees</t>
        </is>
      </c>
      <c r="B16" s="9" t="n">
        <v>410</v>
      </c>
      <c r="C16" s="10" t="inlineStr">
        <is>
          <t>Monthly and aged, charged whenever Amazon decides to charge it.</t>
        </is>
      </c>
    </row>
    <row r="17">
      <c r="A17" s="8" t="inlineStr">
        <is>
          <t>Advertising</t>
        </is>
      </c>
      <c r="B17" s="9" t="n">
        <v>4860</v>
      </c>
      <c r="C17" s="10" t="inlineStr">
        <is>
          <t>Only if you let Amazon take it from the settlement. If you pay by card it is not in here at all.</t>
        </is>
      </c>
    </row>
    <row r="18">
      <c r="A18" s="8" t="inlineStr">
        <is>
          <t>Other fees</t>
        </is>
      </c>
      <c r="B18" s="9" t="n">
        <v>178</v>
      </c>
      <c r="C18" s="10" t="inlineStr">
        <is>
          <t>The digital services fee, removals, returns processing, subscriptions.</t>
        </is>
      </c>
    </row>
    <row r="19">
      <c r="A19" s="8" t="inlineStr">
        <is>
          <t>Total deductions</t>
        </is>
      </c>
      <c r="B19" s="11">
        <f>$B$12+$B$13+$B$14+$B$15+$B$16+$B$17+$B$18</f>
        <v/>
      </c>
    </row>
    <row r="20">
      <c r="A20" s="8" t="inlineStr">
        <is>
          <t>Deductions as a share of sales</t>
        </is>
      </c>
      <c r="B20" s="12">
        <f>IFERROR($B$19/$B$9,"")</f>
        <v/>
      </c>
      <c r="C20" s="10" t="inlineStr">
        <is>
          <t>Everything Amazon took, over everything the buyers paid.</t>
        </is>
      </c>
    </row>
    <row r="22" ht="19" customHeight="1">
      <c r="A22" s="6" t="inlineStr">
        <is>
          <t xml:space="preserve">  The reserve, which is still your money</t>
        </is>
      </c>
      <c r="B22" s="7" t="n"/>
      <c r="C22" s="7" t="n"/>
    </row>
    <row r="23">
      <c r="A23" s="8" t="inlineStr">
        <is>
          <t>Reserve at the start</t>
        </is>
      </c>
      <c r="B23" s="9" t="n">
        <v>2100</v>
      </c>
      <c r="C23" s="10" t="inlineStr">
        <is>
          <t>Held back against refunds and chargebacks.</t>
        </is>
      </c>
    </row>
    <row r="24">
      <c r="A24" s="8" t="inlineStr">
        <is>
          <t>Reserve at the end</t>
        </is>
      </c>
      <c r="B24" s="9" t="n">
        <v>2640</v>
      </c>
      <c r="C24" s="10" t="inlineStr"/>
    </row>
    <row r="25">
      <c r="A25" s="8" t="inlineStr">
        <is>
          <t>Movement in the reserve</t>
        </is>
      </c>
      <c r="B25" s="11">
        <f>$B$24-$B$23</f>
        <v/>
      </c>
      <c r="C25" s="10" t="inlineStr">
        <is>
          <t>Positive means Amazon is holding more of your money than it was. It is an asset moving, not a cost.</t>
        </is>
      </c>
    </row>
    <row r="27" ht="19" customHeight="1">
      <c r="A27" s="6" t="inlineStr">
        <is>
          <t xml:space="preserve">  What should have reached the bank</t>
        </is>
      </c>
      <c r="B27" s="7" t="n"/>
      <c r="C27" s="7" t="n"/>
    </row>
    <row r="28">
      <c r="A28" s="13" t="inlineStr">
        <is>
          <t>Deposit the settlement implies</t>
        </is>
      </c>
      <c r="B28" s="14">
        <f>$B$9-$B$19-$B$25</f>
        <v/>
      </c>
      <c r="C28" s="10" t="inlineStr">
        <is>
          <t>Sales, less deductions, less the money moved into reserve.</t>
        </is>
      </c>
    </row>
    <row r="29">
      <c r="A29" s="8" t="inlineStr">
        <is>
          <t>Deposit that actually landed</t>
        </is>
      </c>
      <c r="B29" s="9" t="n">
        <v>15199</v>
      </c>
      <c r="C29" s="10" t="inlineStr">
        <is>
          <t>From your bank statement, not from the report.</t>
        </is>
      </c>
    </row>
    <row r="30">
      <c r="A30" s="8" t="inlineStr">
        <is>
          <t>Unexplained difference</t>
        </is>
      </c>
      <c r="B30" s="11">
        <f>$B$28-$B$29</f>
        <v/>
      </c>
      <c r="C30" s="10" t="inlineStr">
        <is>
          <t>Should be nil. Anything else goes to suspense on the journal until you know what it is.</t>
        </is>
      </c>
    </row>
    <row r="32">
      <c r="A32" s="15" t="inlineStr">
        <is>
          <t>If the difference is not nil, the commonest causes are a settlement that spans a month end, advertising billed to a card rather than the settlement, and a chargeback settled outside the cycle.</t>
        </is>
      </c>
    </row>
  </sheetData>
  <conditionalFormatting sqref="B30">
    <cfRule type="cellIs" priority="1" operator="notEqual" dxfId="0">
      <formula>0</formula>
    </cfRule>
    <cfRule type="cellIs" priority="2" operator="equal" dxfId="1">
      <formula>0</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21"/>
  <sheetViews>
    <sheetView showGridLines="0" workbookViewId="0">
      <selection activeCell="A1" sqref="A1"/>
    </sheetView>
  </sheetViews>
  <sheetFormatPr baseColWidth="8" defaultRowHeight="15"/>
  <cols>
    <col width="34" customWidth="1" min="1" max="1"/>
    <col width="14" customWidth="1" min="2" max="2"/>
    <col width="14" customWidth="1" min="3" max="3"/>
    <col width="54" customWidth="1" min="4" max="4"/>
  </cols>
  <sheetData>
    <row r="1">
      <c r="A1" s="1" t="inlineStr">
        <is>
          <t>ZAZEN TAX</t>
        </is>
      </c>
    </row>
    <row r="2">
      <c r="A2" s="2" t="inlineStr">
        <is>
          <t>The double entry behind it</t>
        </is>
      </c>
    </row>
    <row r="3">
      <c r="A3" s="3" t="inlineStr">
        <is>
          <t>Nothing here needs typing. Debits equal credits by construction.</t>
        </is>
      </c>
    </row>
    <row r="6" ht="28" customHeight="1">
      <c r="A6" s="16" t="inlineStr">
        <is>
          <t>Account</t>
        </is>
      </c>
      <c r="B6" s="16" t="inlineStr">
        <is>
          <t>Debit</t>
        </is>
      </c>
      <c r="C6" s="16" t="inlineStr">
        <is>
          <t>Credit</t>
        </is>
      </c>
      <c r="D6" s="16" t="inlineStr">
        <is>
          <t>Why</t>
        </is>
      </c>
    </row>
    <row r="7">
      <c r="A7" s="17" t="inlineStr">
        <is>
          <t>Bank</t>
        </is>
      </c>
      <c r="B7" s="18">
        <f>Settlement!$B$29</f>
        <v/>
      </c>
      <c r="C7" s="18" t="n"/>
      <c r="D7" s="10" t="inlineStr">
        <is>
          <t>What actually landed.</t>
        </is>
      </c>
    </row>
    <row r="8">
      <c r="A8" s="17" t="inlineStr">
        <is>
          <t>Amazon reserve</t>
        </is>
      </c>
      <c r="B8" s="18">
        <f>Settlement!$B$25</f>
        <v/>
      </c>
      <c r="C8" s="18" t="n"/>
      <c r="D8" s="10" t="inlineStr">
        <is>
          <t>An asset. Negative when the reserve is released back to you.</t>
        </is>
      </c>
    </row>
    <row r="9">
      <c r="A9" s="17" t="inlineStr">
        <is>
          <t>Suspense</t>
        </is>
      </c>
      <c r="B9" s="18">
        <f>Settlement!$B$30</f>
        <v/>
      </c>
      <c r="C9" s="18" t="n"/>
      <c r="D9" s="10" t="inlineStr">
        <is>
          <t>Nil when the report and the bank agree. Never leave it sitting.</t>
        </is>
      </c>
    </row>
    <row r="10">
      <c r="A10" s="17" t="inlineStr">
        <is>
          <t>Promotional rebates</t>
        </is>
      </c>
      <c r="B10" s="18">
        <f>Settlement!$B$12</f>
        <v/>
      </c>
      <c r="C10" s="18" t="n"/>
      <c r="D10" s="10" t="inlineStr">
        <is>
          <t>Reduces revenue rather than adding a marketing cost.</t>
        </is>
      </c>
    </row>
    <row r="11">
      <c r="A11" s="17" t="inlineStr">
        <is>
          <t>Refunds</t>
        </is>
      </c>
      <c r="B11" s="18">
        <f>Settlement!$B$13</f>
        <v/>
      </c>
      <c r="C11" s="18" t="n"/>
      <c r="D11" s="10" t="inlineStr">
        <is>
          <t>Reverses the sale.</t>
        </is>
      </c>
    </row>
    <row r="12">
      <c r="A12" s="17" t="inlineStr">
        <is>
          <t>Referral fees</t>
        </is>
      </c>
      <c r="B12" s="18">
        <f>Settlement!$B$14</f>
        <v/>
      </c>
      <c r="C12" s="18" t="n"/>
      <c r="D12" s="10" t="inlineStr"/>
    </row>
    <row r="13">
      <c r="A13" s="17" t="inlineStr">
        <is>
          <t>FBA fulfilment fees</t>
        </is>
      </c>
      <c r="B13" s="18">
        <f>Settlement!$B$15</f>
        <v/>
      </c>
      <c r="C13" s="18" t="n"/>
      <c r="D13" s="10" t="inlineStr"/>
    </row>
    <row r="14">
      <c r="A14" s="17" t="inlineStr">
        <is>
          <t>Storage fees</t>
        </is>
      </c>
      <c r="B14" s="18">
        <f>Settlement!$B$16</f>
        <v/>
      </c>
      <c r="C14" s="18" t="n"/>
      <c r="D14" s="10" t="inlineStr"/>
    </row>
    <row r="15">
      <c r="A15" s="17" t="inlineStr">
        <is>
          <t>Advertising</t>
        </is>
      </c>
      <c r="B15" s="18">
        <f>Settlement!$B$17</f>
        <v/>
      </c>
      <c r="C15" s="18" t="n"/>
      <c r="D15" s="10" t="inlineStr"/>
    </row>
    <row r="16">
      <c r="A16" s="17" t="inlineStr">
        <is>
          <t>Other fees</t>
        </is>
      </c>
      <c r="B16" s="18">
        <f>Settlement!$B$18</f>
        <v/>
      </c>
      <c r="C16" s="18" t="n"/>
      <c r="D16" s="10" t="inlineStr"/>
    </row>
    <row r="17">
      <c r="A17" s="17" t="inlineStr">
        <is>
          <t>Product sales</t>
        </is>
      </c>
      <c r="B17" s="18" t="n"/>
      <c r="C17" s="18">
        <f>Settlement!$B$6</f>
        <v/>
      </c>
      <c r="D17" s="10" t="inlineStr">
        <is>
          <t>Turnover, gross.</t>
        </is>
      </c>
    </row>
    <row r="18">
      <c r="A18" s="17" t="inlineStr">
        <is>
          <t>Shipping income</t>
        </is>
      </c>
      <c r="B18" s="18" t="n"/>
      <c r="C18" s="18">
        <f>Settlement!$B$7</f>
        <v/>
      </c>
      <c r="D18" s="10" t="inlineStr">
        <is>
          <t>Income, not a cost.</t>
        </is>
      </c>
    </row>
    <row r="19">
      <c r="A19" s="17" t="inlineStr">
        <is>
          <t>Gift wrap income</t>
        </is>
      </c>
      <c r="B19" s="18" t="n"/>
      <c r="C19" s="18">
        <f>Settlement!$B$8</f>
        <v/>
      </c>
      <c r="D19" s="10" t="inlineStr"/>
    </row>
    <row r="20">
      <c r="A20" s="19" t="inlineStr">
        <is>
          <t>Totals</t>
        </is>
      </c>
      <c r="B20" s="11">
        <f>SUM($B$7:$B$19)</f>
        <v/>
      </c>
      <c r="C20" s="11">
        <f>SUM($C$7:$C$19)</f>
        <v/>
      </c>
    </row>
    <row r="21">
      <c r="A21" s="13" t="inlineStr">
        <is>
          <t>Out by</t>
        </is>
      </c>
      <c r="B21" s="11">
        <f>$B$20-$C$20</f>
        <v/>
      </c>
      <c r="D21" s="3" t="inlineStr">
        <is>
          <t>Zero, always. If it is not, a line has been edited by hand.</t>
        </is>
      </c>
    </row>
  </sheetData>
  <mergeCells count="1">
    <mergeCell ref="A3:D3"/>
  </mergeCells>
  <conditionalFormatting sqref="B21">
    <cfRule type="cellIs" priority="1" operator="notEqual" dxfId="0">
      <formula>0</formula>
    </cfRule>
    <cfRule type="cellIs" priority="2" operator="equal" dxfId="1">
      <formula>0</formula>
    </cfRule>
  </conditionalFormatting>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9"/>
  <sheetViews>
    <sheetView showGridLines="0" workbookViewId="0">
      <selection activeCell="A1" sqref="A1"/>
    </sheetView>
  </sheetViews>
  <sheetFormatPr baseColWidth="8" defaultRowHeight="15"/>
  <cols>
    <col width="40" customWidth="1" min="1" max="1"/>
    <col width="14" customWidth="1" min="2" max="2"/>
    <col width="62" customWidth="1" min="3" max="3"/>
  </cols>
  <sheetData>
    <row r="1">
      <c r="A1" s="1" t="inlineStr">
        <is>
          <t>ZAZEN TAX</t>
        </is>
      </c>
    </row>
    <row r="2">
      <c r="A2" s="2" t="inlineStr">
        <is>
          <t>What you have funded without noticing</t>
        </is>
      </c>
    </row>
    <row r="3">
      <c r="A3" s="3" t="inlineStr">
        <is>
          <t>How much of your own money is permanently inside the settlement cycle and the reserve.</t>
        </is>
      </c>
    </row>
    <row r="5" ht="19" customHeight="1">
      <c r="A5" s="6" t="inlineStr">
        <is>
          <t xml:space="preserve">  The cycle</t>
        </is>
      </c>
      <c r="B5" s="7" t="n"/>
      <c r="C5" s="7" t="n"/>
    </row>
    <row r="6">
      <c r="A6" s="8" t="inlineStr">
        <is>
          <t>Settlement cycle, days</t>
        </is>
      </c>
      <c r="B6" s="20" t="n">
        <v>14</v>
      </c>
      <c r="C6" s="10" t="inlineStr">
        <is>
          <t>Fourteen for most accounts.</t>
        </is>
      </c>
    </row>
    <row r="7">
      <c r="A7" s="8" t="inlineStr">
        <is>
          <t>Sales a day</t>
        </is>
      </c>
      <c r="B7" s="11">
        <f>IFERROR(Settlement!$B$9/$B$6,"")</f>
        <v/>
      </c>
      <c r="C7" s="10" t="inlineStr">
        <is>
          <t>This period's sales spread over the cycle.</t>
        </is>
      </c>
    </row>
    <row r="8">
      <c r="A8" s="8" t="inlineStr">
        <is>
          <t>Average unsettled at any moment</t>
        </is>
      </c>
      <c r="B8" s="11">
        <f>($B$7)*$B$6/2</f>
        <v/>
      </c>
      <c r="C8" s="10" t="inlineStr">
        <is>
          <t>Half a cycle. Sales accumulate from nil to a full cycle and then pay out, so on an average day half of one is sitting there.</t>
        </is>
      </c>
    </row>
    <row r="9">
      <c r="A9" s="8" t="inlineStr">
        <is>
          <t>Peak unsettled, the day before a payout</t>
        </is>
      </c>
      <c r="B9" s="11">
        <f>($B$7)*$B$6</f>
        <v/>
      </c>
      <c r="C9" s="10" t="inlineStr">
        <is>
          <t>A full cycle.</t>
        </is>
      </c>
    </row>
    <row r="11" ht="19" customHeight="1">
      <c r="A11" s="6" t="inlineStr">
        <is>
          <t xml:space="preserve">  Plus the reserve</t>
        </is>
      </c>
      <c r="B11" s="7" t="n"/>
      <c r="C11" s="7" t="n"/>
    </row>
    <row r="12">
      <c r="A12" s="8" t="inlineStr">
        <is>
          <t>Reserve currently held</t>
        </is>
      </c>
      <c r="B12" s="11">
        <f>Settlement!$B$24</f>
        <v/>
      </c>
    </row>
    <row r="13">
      <c r="A13" s="13" t="inlineStr">
        <is>
          <t>Your money with Amazon, on an average day</t>
        </is>
      </c>
      <c r="B13" s="14">
        <f>($B$8)+($B$12)</f>
        <v/>
      </c>
      <c r="C13" s="10" t="inlineStr">
        <is>
          <t>This does not come back while you keep trading. It is working capital you have funded.</t>
        </is>
      </c>
    </row>
    <row r="14">
      <c r="A14" s="8" t="inlineStr">
        <is>
          <t xml:space="preserve">  and at its peak</t>
        </is>
      </c>
      <c r="B14" s="11">
        <f>($B$9)+($B$12)</f>
        <v/>
      </c>
    </row>
    <row r="16">
      <c r="A16" s="8" t="inlineStr">
        <is>
          <t>A month of sales at this rate</t>
        </is>
      </c>
      <c r="B16" s="11">
        <f>($B$7)*30.4375</f>
        <v/>
      </c>
    </row>
    <row r="17">
      <c r="A17" s="8" t="inlineStr">
        <is>
          <t>So Amazon is holding</t>
        </is>
      </c>
      <c r="B17" s="12">
        <f>IFERROR(($B$13)/($B$16),"")</f>
        <v/>
      </c>
      <c r="C17" s="10" t="inlineStr">
        <is>
          <t>As a share of a month's sales. Growing faster makes this number bigger in pounds, which is why growth tightens cash rather than easing it.</t>
        </is>
      </c>
    </row>
    <row r="19">
      <c r="A19" s="15" t="inlineStr">
        <is>
          <t>Two ways to shrink it: a shorter settlement cycle, which you do not control, and a smaller reserve, which improves as your account ages and your refund rate falls.</t>
        </is>
      </c>
    </row>
  </sheetData>
  <mergeCells count="1">
    <mergeCell ref="A3:D3"/>
  </mergeCells>
  <conditionalFormatting sqref="B17">
    <cfRule type="cellIs" priority="1" operator="greaterThan" dxfId="2">
      <formula>0.2</formula>
    </cfRule>
  </conditionalFormatting>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2026-08-09T08:57:59Z</dcterms:created>
  <dcterms:modified xmlns:dcterms="http://purl.org/dc/terms/" xmlns:xsi="http://www.w3.org/2001/XMLSchema-instance" xsi:type="dcterms:W3CDTF">2026-08-09T08:57:59Z</dcterms:modified>
</cp:coreProperties>
</file>