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onthly figures" sheetId="2" state="visible" r:id="rId2"/>
    <sheet xmlns:r="http://schemas.openxmlformats.org/officeDocument/2006/relationships" name="Expenses log" sheetId="3" state="visible" r:id="rId3"/>
    <sheet xmlns:r="http://schemas.openxmlformats.org/officeDocument/2006/relationships" name="Year summary" sheetId="4" state="visible" r:id="rId4"/>
  </sheets>
  <definedNames/>
  <calcPr calcId="124519" fullCalcOnLoad="1"/>
</workbook>
</file>

<file path=xl/styles.xml><?xml version="1.0" encoding="utf-8"?>
<styleSheet xmlns="http://schemas.openxmlformats.org/spreadsheetml/2006/main">
  <numFmts count="5">
    <numFmt numFmtId="164" formatCode="mmm yyyy"/>
    <numFmt numFmtId="165" formatCode="£#,##0;(£#,##0);&quot;–&quot;"/>
    <numFmt numFmtId="166" formatCode="0.0%"/>
    <numFmt numFmtId="167" formatCode="d mmm yyyy"/>
    <numFmt numFmtId="168" formatCode="£#,##0.00;(£#,##0.00);&quot;–&quot;"/>
  </numFmts>
  <fonts count="11">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color rgb="001F2A37"/>
      <sz val="11"/>
    </font>
    <font>
      <name val="Calibri"/>
      <color rgb="006B7280"/>
      <sz val="10"/>
    </font>
    <font>
      <name val="Calibri"/>
      <b val="1"/>
      <color rgb="00FFFFFF"/>
      <sz val="9.5"/>
    </font>
    <font>
      <name val="Calibri"/>
      <b val="1"/>
      <color rgb="001F2A37"/>
      <sz val="11"/>
    </font>
    <font>
      <name val="Calibri"/>
      <b val="1"/>
      <color rgb="00FFFFFF"/>
      <sz val="10"/>
    </font>
    <font>
      <name val="Calibri"/>
      <color rgb="001F2A37"/>
      <sz val="10"/>
    </font>
  </fonts>
  <fills count="6">
    <fill>
      <patternFill/>
    </fill>
    <fill>
      <patternFill patternType="gray125"/>
    </fill>
    <fill>
      <patternFill patternType="solid">
        <fgColor rgb="00FFF6DC"/>
      </patternFill>
    </fill>
    <fill>
      <patternFill patternType="solid">
        <fgColor rgb="001F2A37"/>
      </patternFill>
    </fill>
    <fill>
      <patternFill patternType="solid">
        <fgColor rgb="00EDF1F7"/>
      </patternFill>
    </fill>
    <fill>
      <patternFill patternType="solid">
        <fgColor rgb="00EEF1F5"/>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9">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0" borderId="1" applyAlignment="1" pivotButton="0" quotePrefix="0" xfId="0">
      <alignment vertical="center" wrapText="1"/>
    </xf>
    <xf numFmtId="164" fontId="5" fillId="2" borderId="1" applyAlignment="1" pivotButton="0" quotePrefix="0" xfId="0">
      <alignment horizontal="right" vertical="center"/>
    </xf>
    <xf numFmtId="0" fontId="6" fillId="0" borderId="0" applyAlignment="1" pivotButton="0" quotePrefix="0" xfId="0">
      <alignment vertical="top" wrapText="1"/>
    </xf>
    <xf numFmtId="0" fontId="7" fillId="3" borderId="1" applyAlignment="1" pivotButton="0" quotePrefix="0" xfId="0">
      <alignment horizontal="center" vertical="center" wrapText="1"/>
    </xf>
    <xf numFmtId="164" fontId="5" fillId="4" borderId="1" applyAlignment="1" pivotButton="0" quotePrefix="0" xfId="0">
      <alignment horizontal="right" vertical="center"/>
    </xf>
    <xf numFmtId="165" fontId="5" fillId="2" borderId="1" applyAlignment="1" pivotButton="0" quotePrefix="0" xfId="0">
      <alignment horizontal="right" vertical="center"/>
    </xf>
    <xf numFmtId="165" fontId="5" fillId="4" borderId="1" applyAlignment="1" pivotButton="0" quotePrefix="0" xfId="0">
      <alignment horizontal="right" vertical="center"/>
    </xf>
    <xf numFmtId="166" fontId="5" fillId="4" borderId="1" applyAlignment="1" pivotButton="0" quotePrefix="0" xfId="0">
      <alignment horizontal="right" vertical="center"/>
    </xf>
    <xf numFmtId="0" fontId="8" fillId="5" borderId="1" applyAlignment="1" pivotButton="0" quotePrefix="0" xfId="0">
      <alignment vertical="center"/>
    </xf>
    <xf numFmtId="165" fontId="8" fillId="5" borderId="1" applyAlignment="1" pivotButton="0" quotePrefix="0" xfId="0">
      <alignment horizontal="right" vertical="center"/>
    </xf>
    <xf numFmtId="166" fontId="8" fillId="5" borderId="1" applyAlignment="1" pivotButton="0" quotePrefix="0" xfId="0">
      <alignment horizontal="right" vertical="center"/>
    </xf>
    <xf numFmtId="0" fontId="9" fillId="3" borderId="1" applyAlignment="1" pivotButton="0" quotePrefix="0" xfId="0">
      <alignment horizontal="center" vertical="center" wrapText="1"/>
    </xf>
    <xf numFmtId="0" fontId="9" fillId="3" borderId="1" applyAlignment="1" pivotButton="0" quotePrefix="0" xfId="0">
      <alignment horizontal="center" vertical="center"/>
    </xf>
    <xf numFmtId="167" fontId="5" fillId="2" borderId="1" applyAlignment="1" pivotButton="0" quotePrefix="0" xfId="0">
      <alignment horizontal="right" vertical="center"/>
    </xf>
    <xf numFmtId="0" fontId="5" fillId="2" borderId="1" applyAlignment="1" pivotButton="0" quotePrefix="0" xfId="0">
      <alignment horizontal="right" vertical="center"/>
    </xf>
    <xf numFmtId="168" fontId="5" fillId="2" borderId="1" applyAlignment="1" pivotButton="0" quotePrefix="0" xfId="0">
      <alignment horizontal="right" vertical="center"/>
    </xf>
    <xf numFmtId="168" fontId="5" fillId="4" borderId="1" applyAlignment="1" pivotButton="0" quotePrefix="0" xfId="0">
      <alignment horizontal="right" vertical="center"/>
    </xf>
    <xf numFmtId="0" fontId="10" fillId="0" borderId="1" applyAlignment="1" pivotButton="0" quotePrefix="0" xfId="0">
      <alignment vertical="center"/>
    </xf>
    <xf numFmtId="0" fontId="0" fillId="0" borderId="4" pivotButton="0" quotePrefix="0" xfId="0"/>
    <xf numFmtId="0" fontId="0" fillId="0" borderId="5" pivotButton="0" quotePrefix="0" xfId="0"/>
    <xf numFmtId="0" fontId="8" fillId="0" borderId="1" applyAlignment="1" pivotButton="0" quotePrefix="0" xfId="0">
      <alignment vertical="center" wrapText="1"/>
    </xf>
    <xf numFmtId="165" fontId="8" fillId="4" borderId="1" applyAlignment="1" pivotButton="0" quotePrefix="0" xfId="0">
      <alignment horizontal="right" vertical="center"/>
    </xf>
    <xf numFmtId="166" fontId="5" fillId="2" borderId="1" applyAlignment="1" pivotButton="0" quotePrefix="0" xfId="0">
      <alignment horizontal="right" vertical="center"/>
    </xf>
    <xf numFmtId="0" fontId="5" fillId="0" borderId="1"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2"/>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Shopify bookkeeping template</t>
        </is>
      </c>
    </row>
    <row r="4" ht="52" customHeight="1">
      <c r="B4" s="2" t="inlineStr">
        <is>
          <t>A full year of trading on four sheets. Enter what your store and your ad accounts tell you once a month, log the costs that arrive by email rather than through the platform, and the profit and loss builds itself. It is deliberately simple, because a template you actually keep up to date beats accounting software you have stopped opening.</t>
        </is>
      </c>
    </row>
    <row r="6" ht="22" customHeight="1">
      <c r="B6" s="1" t="inlineStr">
        <is>
          <t>The monthly routine, about twenty minutes</t>
        </is>
      </c>
    </row>
    <row r="7" ht="26" customHeight="1">
      <c r="B7" s="2" t="inlineStr">
        <is>
          <t>-  From your store's finance summary: product sales, shipping charged to customers and refunds, all excluding VAT if you are registered.</t>
        </is>
      </c>
    </row>
    <row r="8" ht="39" customHeight="1">
      <c r="B8" s="2" t="inlineStr">
        <is>
          <t>-  Cost of sales: the landed cost of what you actually SOLD that month, not what you bought. The COGS and landed cost calculators on zazentax.com work that out properly if your stock moves in bulk.</t>
        </is>
      </c>
    </row>
    <row r="9" ht="15" customHeight="1">
      <c r="B9" s="2" t="inlineStr">
        <is>
          <t>-  Platform and payment fees, from the same finance summary. Advertising, from each ad account.</t>
        </is>
      </c>
    </row>
    <row r="10" ht="26" customHeight="1">
      <c r="B10" s="2" t="inlineStr">
        <is>
          <t>-  Everything else goes in the Expenses log as it happens, and the monthly grid picks it up automatically.</t>
        </is>
      </c>
    </row>
    <row r="12" ht="22" customHeight="1">
      <c r="B12" s="1" t="inlineStr">
        <is>
          <t>What this template is not</t>
        </is>
      </c>
    </row>
    <row r="13" ht="39" customHeight="1">
      <c r="B13" s="2" t="inlineStr">
        <is>
          <t>-  It is not double-entry bookkeeping, so it will not produce a balance sheet, track what you are owed, or reconcile to your bank. The payout reconciliation workbook on zazentax.com does the bank side.</t>
        </is>
      </c>
    </row>
    <row r="14" ht="39" customHeight="1">
      <c r="B14" s="2" t="inlineStr">
        <is>
          <t>-  It is not a VAT return. The quarterly VAT memo on the Year summary is an estimate to help you set money aside, and it assumes the standard rate applies to everything you sell. Zero-rated goods, the Flat Rate Scheme and overseas sales all change it.</t>
        </is>
      </c>
    </row>
    <row r="15" ht="39" customHeight="1">
      <c r="B15" s="2" t="inlineStr">
        <is>
          <t>-  It is not Making Tax Digital compliant. From April 2026, sole traders over £50,000 must keep digital records and file quarterly through software, and a spreadsheet on its own does not satisfy that.</t>
        </is>
      </c>
    </row>
    <row r="17" ht="22" customHeight="1">
      <c r="B17" s="1" t="inlineStr">
        <is>
          <t>When you have outgrown it</t>
        </is>
      </c>
    </row>
    <row r="18" ht="52" customHeight="1">
      <c r="B18" s="2" t="inlineStr">
        <is>
          <t>Move to proper software when any of these are true: you are VAT registered and filing returns, you hold stock worth more than a few thousand pounds, you employ anyone, you sell on more than one channel, or you find yourself spending longer than an evening a month on this. None of those are failures. They are the point at which better tools pay for themselves.</t>
        </is>
      </c>
    </row>
    <row r="20" ht="26" customHeight="1">
      <c r="B20" s="2" t="inlineStr">
        <is>
          <t>-  Yellow cells are yours to fill in. Grey cells work themselves out, so leave them alone unless you mean to change the method.</t>
        </is>
      </c>
    </row>
    <row r="22" ht="26" customHeight="1">
      <c r="B22" s="2" t="inlineStr">
        <is>
          <t>Want this set up properly, or a second pair of eyes on a year you have already recorded?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O22"/>
  <sheetViews>
    <sheetView showGridLines="0" workbookViewId="0">
      <selection activeCell="A1" sqref="A1"/>
    </sheetView>
  </sheetViews>
  <sheetFormatPr baseColWidth="8" defaultRowHeight="15"/>
  <cols>
    <col width="3" customWidth="1" min="1" max="1"/>
    <col width="12" customWidth="1" min="2" max="2"/>
    <col width="12" customWidth="1" min="3" max="3"/>
    <col width="11" customWidth="1" min="4" max="4"/>
    <col width="10" customWidth="1" min="5" max="5"/>
    <col width="12" customWidth="1" min="6" max="6"/>
    <col width="11" customWidth="1" min="7" max="7"/>
    <col width="12" customWidth="1" min="8" max="8"/>
    <col width="9" customWidth="1" min="9" max="9"/>
    <col width="10" customWidth="1" min="10" max="10"/>
    <col width="11" customWidth="1" min="11" max="11"/>
    <col width="11" customWidth="1" min="12" max="12"/>
    <col width="11" customWidth="1" min="13" max="13"/>
    <col width="11" customWidth="1" min="14" max="14"/>
    <col width="9" customWidth="1" min="15" max="15"/>
  </cols>
  <sheetData>
    <row r="2">
      <c r="B2" s="3" t="inlineStr">
        <is>
          <t>Monthly figures</t>
        </is>
      </c>
    </row>
    <row r="3" ht="28" customHeight="1">
      <c r="B3" s="4" t="inlineStr">
        <is>
          <t>One row a month. Yellow columns come from your store, your ad accounts and the Expenses log; everything else works itself out. Yellow cells are yours to fill in. Grey cells work themselves out, so leave them alone unless you mean to change the method.</t>
        </is>
      </c>
    </row>
    <row r="5" ht="22" customHeight="1">
      <c r="B5" s="5" t="inlineStr">
        <is>
          <t>Year starts</t>
        </is>
      </c>
      <c r="C5" s="6">
        <f>DATE(2026,1,1)</f>
        <v/>
      </c>
      <c r="E5" s="7" t="inlineStr">
        <is>
          <t>The first month of your financial year. Later months follow automatically.</t>
        </is>
      </c>
    </row>
    <row r="7" ht="34" customHeight="1">
      <c r="B7" s="8" t="inlineStr">
        <is>
          <t>Month</t>
        </is>
      </c>
      <c r="C7" s="8" t="inlineStr">
        <is>
          <t>Product sales</t>
        </is>
      </c>
      <c r="D7" s="8" t="inlineStr">
        <is>
          <t>Shipping in</t>
        </is>
      </c>
      <c r="E7" s="8" t="inlineStr">
        <is>
          <t>Refunds</t>
        </is>
      </c>
      <c r="F7" s="8" t="inlineStr">
        <is>
          <t>Net revenue</t>
        </is>
      </c>
      <c r="G7" s="8" t="inlineStr">
        <is>
          <t>Cost of sales</t>
        </is>
      </c>
      <c r="H7" s="8" t="inlineStr">
        <is>
          <t>Gross profit</t>
        </is>
      </c>
      <c r="I7" s="8" t="inlineStr">
        <is>
          <t>Gross margin</t>
        </is>
      </c>
      <c r="J7" s="8" t="inlineStr">
        <is>
          <t>Fees</t>
        </is>
      </c>
      <c r="K7" s="8" t="inlineStr">
        <is>
          <t>Advertising</t>
        </is>
      </c>
      <c r="L7" s="8" t="inlineStr">
        <is>
          <t>Other costs</t>
        </is>
      </c>
      <c r="M7" s="8" t="inlineStr">
        <is>
          <t>Total costs</t>
        </is>
      </c>
      <c r="N7" s="8" t="inlineStr">
        <is>
          <t>Net profit</t>
        </is>
      </c>
      <c r="O7" s="8" t="inlineStr">
        <is>
          <t>Net margin</t>
        </is>
      </c>
    </row>
    <row r="8" ht="18" customHeight="1">
      <c r="B8" s="9">
        <f>C5</f>
        <v/>
      </c>
      <c r="C8" s="10" t="n">
        <v>12000</v>
      </c>
      <c r="D8" s="10" t="n">
        <v>900</v>
      </c>
      <c r="E8" s="10" t="n">
        <v>900</v>
      </c>
      <c r="F8" s="11">
        <f>C8+N(D8)-N(E8)</f>
        <v/>
      </c>
      <c r="G8" s="10" t="n">
        <v>5000</v>
      </c>
      <c r="H8" s="11">
        <f>F8-N(G8)</f>
        <v/>
      </c>
      <c r="I8" s="12">
        <f>IFERROR(H8/F8,"")</f>
        <v/>
      </c>
      <c r="J8" s="10" t="n">
        <v>450</v>
      </c>
      <c r="K8" s="10" t="n">
        <v>2000</v>
      </c>
      <c r="L8" s="11">
        <f>SUMIFS('Expenses log'!$E$6:$E$205,'Expenses log'!$B$6:$B$205,"&gt;="&amp;B8,'Expenses log'!$B$6:$B$205,"&lt;"&amp;DATE(YEAR(B8),MONTH(B8)+1,1))</f>
        <v/>
      </c>
      <c r="M8" s="11">
        <f>N(J8)+N(K8)+N(L8)</f>
        <v/>
      </c>
      <c r="N8" s="11">
        <f>H8-M8</f>
        <v/>
      </c>
      <c r="O8" s="12">
        <f>IFERROR(N8/F8,"")</f>
        <v/>
      </c>
    </row>
    <row r="9" ht="18" customHeight="1">
      <c r="B9" s="9">
        <f>DATE(YEAR(B8),MONTH(B8)+1,1)</f>
        <v/>
      </c>
      <c r="C9" s="10" t="n">
        <v>11500</v>
      </c>
      <c r="D9" s="10" t="n">
        <v>900</v>
      </c>
      <c r="E9" s="10" t="n">
        <v>900</v>
      </c>
      <c r="F9" s="11">
        <f>C9+N(D9)-N(E9)</f>
        <v/>
      </c>
      <c r="G9" s="10" t="n">
        <v>4800</v>
      </c>
      <c r="H9" s="11">
        <f>F9-N(G9)</f>
        <v/>
      </c>
      <c r="I9" s="12">
        <f>IFERROR(H9/F9,"")</f>
        <v/>
      </c>
      <c r="J9" s="10" t="n">
        <v>430</v>
      </c>
      <c r="K9" s="10" t="n">
        <v>1800</v>
      </c>
      <c r="L9" s="11">
        <f>SUMIFS('Expenses log'!$E$6:$E$205,'Expenses log'!$B$6:$B$205,"&gt;="&amp;B9,'Expenses log'!$B$6:$B$205,"&lt;"&amp;DATE(YEAR(B9),MONTH(B9)+1,1))</f>
        <v/>
      </c>
      <c r="M9" s="11">
        <f>N(J9)+N(K9)+N(L9)</f>
        <v/>
      </c>
      <c r="N9" s="11">
        <f>H9-M9</f>
        <v/>
      </c>
      <c r="O9" s="12">
        <f>IFERROR(N9/F9,"")</f>
        <v/>
      </c>
    </row>
    <row r="10" ht="18" customHeight="1">
      <c r="B10" s="9">
        <f>DATE(YEAR(B9),MONTH(B9)+1,1)</f>
        <v/>
      </c>
      <c r="C10" s="10" t="n">
        <v>13000</v>
      </c>
      <c r="D10" s="10" t="n">
        <v>900</v>
      </c>
      <c r="E10" s="10" t="n">
        <v>900</v>
      </c>
      <c r="F10" s="11">
        <f>C10+N(D10)-N(E10)</f>
        <v/>
      </c>
      <c r="G10" s="10" t="n">
        <v>5400</v>
      </c>
      <c r="H10" s="11">
        <f>F10-N(G10)</f>
        <v/>
      </c>
      <c r="I10" s="12">
        <f>IFERROR(H10/F10,"")</f>
        <v/>
      </c>
      <c r="J10" s="10" t="n">
        <v>480</v>
      </c>
      <c r="K10" s="10" t="n">
        <v>2200</v>
      </c>
      <c r="L10" s="11">
        <f>SUMIFS('Expenses log'!$E$6:$E$205,'Expenses log'!$B$6:$B$205,"&gt;="&amp;B10,'Expenses log'!$B$6:$B$205,"&lt;"&amp;DATE(YEAR(B10),MONTH(B10)+1,1))</f>
        <v/>
      </c>
      <c r="M10" s="11">
        <f>N(J10)+N(K10)+N(L10)</f>
        <v/>
      </c>
      <c r="N10" s="11">
        <f>H10-M10</f>
        <v/>
      </c>
      <c r="O10" s="12">
        <f>IFERROR(N10/F10,"")</f>
        <v/>
      </c>
    </row>
    <row r="11" ht="18" customHeight="1">
      <c r="B11" s="9">
        <f>DATE(YEAR(B10),MONTH(B10)+1,1)</f>
        <v/>
      </c>
      <c r="C11" s="10" t="n">
        <v>12500</v>
      </c>
      <c r="D11" s="10" t="n">
        <v>900</v>
      </c>
      <c r="E11" s="10" t="n">
        <v>900</v>
      </c>
      <c r="F11" s="11">
        <f>C11+N(D11)-N(E11)</f>
        <v/>
      </c>
      <c r="G11" s="10" t="n">
        <v>5200</v>
      </c>
      <c r="H11" s="11">
        <f>F11-N(G11)</f>
        <v/>
      </c>
      <c r="I11" s="12">
        <f>IFERROR(H11/F11,"")</f>
        <v/>
      </c>
      <c r="J11" s="10" t="n">
        <v>470</v>
      </c>
      <c r="K11" s="10" t="n">
        <v>2100</v>
      </c>
      <c r="L11" s="11">
        <f>SUMIFS('Expenses log'!$E$6:$E$205,'Expenses log'!$B$6:$B$205,"&gt;="&amp;B11,'Expenses log'!$B$6:$B$205,"&lt;"&amp;DATE(YEAR(B11),MONTH(B11)+1,1))</f>
        <v/>
      </c>
      <c r="M11" s="11">
        <f>N(J11)+N(K11)+N(L11)</f>
        <v/>
      </c>
      <c r="N11" s="11">
        <f>H11-M11</f>
        <v/>
      </c>
      <c r="O11" s="12">
        <f>IFERROR(N11/F11,"")</f>
        <v/>
      </c>
    </row>
    <row r="12" ht="18" customHeight="1">
      <c r="B12" s="9">
        <f>DATE(YEAR(B11),MONTH(B11)+1,1)</f>
        <v/>
      </c>
      <c r="C12" s="10" t="n">
        <v>13500</v>
      </c>
      <c r="D12" s="10" t="n">
        <v>900</v>
      </c>
      <c r="E12" s="10" t="n">
        <v>900</v>
      </c>
      <c r="F12" s="11">
        <f>C12+N(D12)-N(E12)</f>
        <v/>
      </c>
      <c r="G12" s="10" t="n">
        <v>5600</v>
      </c>
      <c r="H12" s="11">
        <f>F12-N(G12)</f>
        <v/>
      </c>
      <c r="I12" s="12">
        <f>IFERROR(H12/F12,"")</f>
        <v/>
      </c>
      <c r="J12" s="10" t="n">
        <v>500</v>
      </c>
      <c r="K12" s="10" t="n">
        <v>2300</v>
      </c>
      <c r="L12" s="11">
        <f>SUMIFS('Expenses log'!$E$6:$E$205,'Expenses log'!$B$6:$B$205,"&gt;="&amp;B12,'Expenses log'!$B$6:$B$205,"&lt;"&amp;DATE(YEAR(B12),MONTH(B12)+1,1))</f>
        <v/>
      </c>
      <c r="M12" s="11">
        <f>N(J12)+N(K12)+N(L12)</f>
        <v/>
      </c>
      <c r="N12" s="11">
        <f>H12-M12</f>
        <v/>
      </c>
      <c r="O12" s="12">
        <f>IFERROR(N12/F12,"")</f>
        <v/>
      </c>
    </row>
    <row r="13" ht="18" customHeight="1">
      <c r="B13" s="9">
        <f>DATE(YEAR(B12),MONTH(B12)+1,1)</f>
        <v/>
      </c>
      <c r="C13" s="10" t="n">
        <v>14000</v>
      </c>
      <c r="D13" s="10" t="n">
        <v>900</v>
      </c>
      <c r="E13" s="10" t="n">
        <v>900</v>
      </c>
      <c r="F13" s="11">
        <f>C13+N(D13)-N(E13)</f>
        <v/>
      </c>
      <c r="G13" s="10" t="n">
        <v>5800</v>
      </c>
      <c r="H13" s="11">
        <f>F13-N(G13)</f>
        <v/>
      </c>
      <c r="I13" s="12">
        <f>IFERROR(H13/F13,"")</f>
        <v/>
      </c>
      <c r="J13" s="10" t="n">
        <v>520</v>
      </c>
      <c r="K13" s="10" t="n">
        <v>2400</v>
      </c>
      <c r="L13" s="11">
        <f>SUMIFS('Expenses log'!$E$6:$E$205,'Expenses log'!$B$6:$B$205,"&gt;="&amp;B13,'Expenses log'!$B$6:$B$205,"&lt;"&amp;DATE(YEAR(B13),MONTH(B13)+1,1))</f>
        <v/>
      </c>
      <c r="M13" s="11">
        <f>N(J13)+N(K13)+N(L13)</f>
        <v/>
      </c>
      <c r="N13" s="11">
        <f>H13-M13</f>
        <v/>
      </c>
      <c r="O13" s="12">
        <f>IFERROR(N13/F13,"")</f>
        <v/>
      </c>
    </row>
    <row r="14" ht="18" customHeight="1">
      <c r="B14" s="9">
        <f>DATE(YEAR(B13),MONTH(B13)+1,1)</f>
        <v/>
      </c>
      <c r="C14" s="10" t="n">
        <v>13000</v>
      </c>
      <c r="D14" s="10" t="n">
        <v>900</v>
      </c>
      <c r="E14" s="10" t="n">
        <v>900</v>
      </c>
      <c r="F14" s="11">
        <f>C14+N(D14)-N(E14)</f>
        <v/>
      </c>
      <c r="G14" s="10" t="n">
        <v>5400</v>
      </c>
      <c r="H14" s="11">
        <f>F14-N(G14)</f>
        <v/>
      </c>
      <c r="I14" s="12">
        <f>IFERROR(H14/F14,"")</f>
        <v/>
      </c>
      <c r="J14" s="10" t="n">
        <v>480</v>
      </c>
      <c r="K14" s="10" t="n">
        <v>2200</v>
      </c>
      <c r="L14" s="11">
        <f>SUMIFS('Expenses log'!$E$6:$E$205,'Expenses log'!$B$6:$B$205,"&gt;="&amp;B14,'Expenses log'!$B$6:$B$205,"&lt;"&amp;DATE(YEAR(B14),MONTH(B14)+1,1))</f>
        <v/>
      </c>
      <c r="M14" s="11">
        <f>N(J14)+N(K14)+N(L14)</f>
        <v/>
      </c>
      <c r="N14" s="11">
        <f>H14-M14</f>
        <v/>
      </c>
      <c r="O14" s="12">
        <f>IFERROR(N14/F14,"")</f>
        <v/>
      </c>
    </row>
    <row r="15" ht="18" customHeight="1">
      <c r="B15" s="9">
        <f>DATE(YEAR(B14),MONTH(B14)+1,1)</f>
        <v/>
      </c>
      <c r="C15" s="10" t="n">
        <v>14500</v>
      </c>
      <c r="D15" s="10" t="n">
        <v>900</v>
      </c>
      <c r="E15" s="10" t="n">
        <v>900</v>
      </c>
      <c r="F15" s="11">
        <f>C15+N(D15)-N(E15)</f>
        <v/>
      </c>
      <c r="G15" s="10" t="n">
        <v>6000</v>
      </c>
      <c r="H15" s="11">
        <f>F15-N(G15)</f>
        <v/>
      </c>
      <c r="I15" s="12">
        <f>IFERROR(H15/F15,"")</f>
        <v/>
      </c>
      <c r="J15" s="10" t="n">
        <v>540</v>
      </c>
      <c r="K15" s="10" t="n">
        <v>2500</v>
      </c>
      <c r="L15" s="11">
        <f>SUMIFS('Expenses log'!$E$6:$E$205,'Expenses log'!$B$6:$B$205,"&gt;="&amp;B15,'Expenses log'!$B$6:$B$205,"&lt;"&amp;DATE(YEAR(B15),MONTH(B15)+1,1))</f>
        <v/>
      </c>
      <c r="M15" s="11">
        <f>N(J15)+N(K15)+N(L15)</f>
        <v/>
      </c>
      <c r="N15" s="11">
        <f>H15-M15</f>
        <v/>
      </c>
      <c r="O15" s="12">
        <f>IFERROR(N15/F15,"")</f>
        <v/>
      </c>
    </row>
    <row r="16" ht="18" customHeight="1">
      <c r="B16" s="9">
        <f>DATE(YEAR(B15),MONTH(B15)+1,1)</f>
        <v/>
      </c>
      <c r="C16" s="10" t="n">
        <v>15000</v>
      </c>
      <c r="D16" s="10" t="n">
        <v>900</v>
      </c>
      <c r="E16" s="10" t="n">
        <v>900</v>
      </c>
      <c r="F16" s="11">
        <f>C16+N(D16)-N(E16)</f>
        <v/>
      </c>
      <c r="G16" s="10" t="n">
        <v>6200</v>
      </c>
      <c r="H16" s="11">
        <f>F16-N(G16)</f>
        <v/>
      </c>
      <c r="I16" s="12">
        <f>IFERROR(H16/F16,"")</f>
        <v/>
      </c>
      <c r="J16" s="10" t="n">
        <v>560</v>
      </c>
      <c r="K16" s="10" t="n">
        <v>2600</v>
      </c>
      <c r="L16" s="11">
        <f>SUMIFS('Expenses log'!$E$6:$E$205,'Expenses log'!$B$6:$B$205,"&gt;="&amp;B16,'Expenses log'!$B$6:$B$205,"&lt;"&amp;DATE(YEAR(B16),MONTH(B16)+1,1))</f>
        <v/>
      </c>
      <c r="M16" s="11">
        <f>N(J16)+N(K16)+N(L16)</f>
        <v/>
      </c>
      <c r="N16" s="11">
        <f>H16-M16</f>
        <v/>
      </c>
      <c r="O16" s="12">
        <f>IFERROR(N16/F16,"")</f>
        <v/>
      </c>
    </row>
    <row r="17" ht="18" customHeight="1">
      <c r="B17" s="9">
        <f>DATE(YEAR(B16),MONTH(B16)+1,1)</f>
        <v/>
      </c>
      <c r="C17" s="10" t="n">
        <v>17000</v>
      </c>
      <c r="D17" s="10" t="n">
        <v>900</v>
      </c>
      <c r="E17" s="10" t="n">
        <v>900</v>
      </c>
      <c r="F17" s="11">
        <f>C17+N(D17)-N(E17)</f>
        <v/>
      </c>
      <c r="G17" s="10" t="n">
        <v>7100</v>
      </c>
      <c r="H17" s="11">
        <f>F17-N(G17)</f>
        <v/>
      </c>
      <c r="I17" s="12">
        <f>IFERROR(H17/F17,"")</f>
        <v/>
      </c>
      <c r="J17" s="10" t="n">
        <v>630</v>
      </c>
      <c r="K17" s="10" t="n">
        <v>3000</v>
      </c>
      <c r="L17" s="11">
        <f>SUMIFS('Expenses log'!$E$6:$E$205,'Expenses log'!$B$6:$B$205,"&gt;="&amp;B17,'Expenses log'!$B$6:$B$205,"&lt;"&amp;DATE(YEAR(B17),MONTH(B17)+1,1))</f>
        <v/>
      </c>
      <c r="M17" s="11">
        <f>N(J17)+N(K17)+N(L17)</f>
        <v/>
      </c>
      <c r="N17" s="11">
        <f>H17-M17</f>
        <v/>
      </c>
      <c r="O17" s="12">
        <f>IFERROR(N17/F17,"")</f>
        <v/>
      </c>
    </row>
    <row r="18" ht="18" customHeight="1">
      <c r="B18" s="9">
        <f>DATE(YEAR(B17),MONTH(B17)+1,1)</f>
        <v/>
      </c>
      <c r="C18" s="10" t="n">
        <v>24000</v>
      </c>
      <c r="D18" s="10" t="n">
        <v>900</v>
      </c>
      <c r="E18" s="10" t="n">
        <v>900</v>
      </c>
      <c r="F18" s="11">
        <f>C18+N(D18)-N(E18)</f>
        <v/>
      </c>
      <c r="G18" s="10" t="n">
        <v>10000</v>
      </c>
      <c r="H18" s="11">
        <f>F18-N(G18)</f>
        <v/>
      </c>
      <c r="I18" s="12">
        <f>IFERROR(H18/F18,"")</f>
        <v/>
      </c>
      <c r="J18" s="10" t="n">
        <v>880</v>
      </c>
      <c r="K18" s="10" t="n">
        <v>4200</v>
      </c>
      <c r="L18" s="11">
        <f>SUMIFS('Expenses log'!$E$6:$E$205,'Expenses log'!$B$6:$B$205,"&gt;="&amp;B18,'Expenses log'!$B$6:$B$205,"&lt;"&amp;DATE(YEAR(B18),MONTH(B18)+1,1))</f>
        <v/>
      </c>
      <c r="M18" s="11">
        <f>N(J18)+N(K18)+N(L18)</f>
        <v/>
      </c>
      <c r="N18" s="11">
        <f>H18-M18</f>
        <v/>
      </c>
      <c r="O18" s="12">
        <f>IFERROR(N18/F18,"")</f>
        <v/>
      </c>
    </row>
    <row r="19" ht="18" customHeight="1">
      <c r="B19" s="9">
        <f>DATE(YEAR(B18),MONTH(B18)+1,1)</f>
        <v/>
      </c>
      <c r="C19" s="10" t="n">
        <v>20000</v>
      </c>
      <c r="D19" s="10" t="n">
        <v>900</v>
      </c>
      <c r="E19" s="10" t="n">
        <v>900</v>
      </c>
      <c r="F19" s="11">
        <f>C19+N(D19)-N(E19)</f>
        <v/>
      </c>
      <c r="G19" s="10" t="n">
        <v>8500</v>
      </c>
      <c r="H19" s="11">
        <f>F19-N(G19)</f>
        <v/>
      </c>
      <c r="I19" s="12">
        <f>IFERROR(H19/F19,"")</f>
        <v/>
      </c>
      <c r="J19" s="10" t="n">
        <v>760</v>
      </c>
      <c r="K19" s="10" t="n">
        <v>2700</v>
      </c>
      <c r="L19" s="11">
        <f>SUMIFS('Expenses log'!$E$6:$E$205,'Expenses log'!$B$6:$B$205,"&gt;="&amp;B19,'Expenses log'!$B$6:$B$205,"&lt;"&amp;DATE(YEAR(B19),MONTH(B19)+1,1))</f>
        <v/>
      </c>
      <c r="M19" s="11">
        <f>N(J19)+N(K19)+N(L19)</f>
        <v/>
      </c>
      <c r="N19" s="11">
        <f>H19-M19</f>
        <v/>
      </c>
      <c r="O19" s="12">
        <f>IFERROR(N19/F19,"")</f>
        <v/>
      </c>
    </row>
    <row r="20" ht="24" customHeight="1">
      <c r="B20" s="13" t="inlineStr">
        <is>
          <t>Year</t>
        </is>
      </c>
      <c r="C20" s="14">
        <f>SUM(C8:C19)</f>
        <v/>
      </c>
      <c r="D20" s="14">
        <f>SUM(D8:D19)</f>
        <v/>
      </c>
      <c r="E20" s="14">
        <f>SUM(E8:E19)</f>
        <v/>
      </c>
      <c r="F20" s="14">
        <f>SUM(F8:F19)</f>
        <v/>
      </c>
      <c r="G20" s="14">
        <f>SUM(G8:G19)</f>
        <v/>
      </c>
      <c r="H20" s="14">
        <f>SUM(H8:H19)</f>
        <v/>
      </c>
      <c r="I20" s="15">
        <f>IFERROR(H20/F20,"")</f>
        <v/>
      </c>
      <c r="J20" s="14">
        <f>SUM(J8:J19)</f>
        <v/>
      </c>
      <c r="K20" s="14">
        <f>SUM(K8:K19)</f>
        <v/>
      </c>
      <c r="L20" s="14">
        <f>SUM(L8:L19)</f>
        <v/>
      </c>
      <c r="M20" s="14">
        <f>SUM(M8:M19)</f>
        <v/>
      </c>
      <c r="N20" s="14">
        <f>SUM(N8:N19)</f>
        <v/>
      </c>
      <c r="O20" s="15">
        <f>IFERROR(N20/F20,"")</f>
        <v/>
      </c>
    </row>
    <row r="22" ht="32" customHeight="1">
      <c r="B22" s="7" t="inlineStr">
        <is>
          <t>Other costs is pulled from the Expenses log by month, so there is nothing to type in that column. The example year is the same fictional store used by the seller take-home calculator on zazentax.com, which is why it lands on exactly £60,000 of profit.</t>
        </is>
      </c>
    </row>
  </sheetData>
  <mergeCells count="3">
    <mergeCell ref="B3:O3"/>
    <mergeCell ref="B22:O22"/>
    <mergeCell ref="E5:J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J205"/>
  <sheetViews>
    <sheetView showGridLines="0" workbookViewId="0">
      <selection activeCell="A1" sqref="A1"/>
    </sheetView>
  </sheetViews>
  <sheetFormatPr baseColWidth="8" defaultRowHeight="15"/>
  <cols>
    <col width="3" customWidth="1" min="1" max="1"/>
    <col width="13" customWidth="1" min="2" max="2"/>
    <col width="34" customWidth="1" min="3" max="3"/>
    <col width="26" customWidth="1" min="4" max="4"/>
    <col width="12" customWidth="1" min="5" max="5"/>
    <col width="11" customWidth="1" min="6" max="6"/>
    <col width="12" customWidth="1" min="7" max="7"/>
    <col width="3" customWidth="1" min="8" max="8"/>
    <col width="28" customWidth="1" min="9" max="9"/>
    <col width="12" customWidth="1" min="10" max="10"/>
  </cols>
  <sheetData>
    <row r="2">
      <c r="B2" s="3" t="inlineStr">
        <is>
          <t>Expenses log</t>
        </is>
      </c>
    </row>
    <row r="3" ht="40" customHeight="1">
      <c r="B3" s="4" t="inlineStr">
        <is>
          <t>The costs that arrive by email rather than through your store. Log them as they happen and the monthly grid picks them up. Enter amounts excluding VAT if you are registered, with the VAT in its own column. Yellow cells are yours to fill in. Grey cells work themselves out, so leave them alone unless you mean to change the method.</t>
        </is>
      </c>
    </row>
    <row r="5" ht="22" customHeight="1">
      <c r="B5" s="16" t="inlineStr">
        <is>
          <t>Date</t>
        </is>
      </c>
      <c r="C5" s="16" t="inlineStr">
        <is>
          <t>Supplier or description</t>
        </is>
      </c>
      <c r="D5" s="16" t="inlineStr">
        <is>
          <t>Category</t>
        </is>
      </c>
      <c r="E5" s="16" t="inlineStr">
        <is>
          <t>Amount</t>
        </is>
      </c>
      <c r="F5" s="16" t="inlineStr">
        <is>
          <t>VAT</t>
        </is>
      </c>
      <c r="G5" s="16" t="inlineStr">
        <is>
          <t>Total</t>
        </is>
      </c>
      <c r="I5" s="17" t="inlineStr">
        <is>
          <t>Category</t>
        </is>
      </c>
      <c r="J5" s="17" t="inlineStr">
        <is>
          <t>Year total</t>
        </is>
      </c>
    </row>
    <row r="6" ht="17" customHeight="1">
      <c r="B6" s="18">
        <f>DATE(2026,1,1)</f>
        <v/>
      </c>
      <c r="C6" s="19" t="inlineStr">
        <is>
          <t>Shopify subscription and apps</t>
        </is>
      </c>
      <c r="D6" s="19" t="inlineStr">
        <is>
          <t>Software and subscriptions</t>
        </is>
      </c>
      <c r="E6" s="10" t="n">
        <v>240</v>
      </c>
      <c r="F6" s="20" t="n"/>
      <c r="G6" s="21">
        <f>IF(E6="","",E6+N(F6))</f>
        <v/>
      </c>
      <c r="I6" s="22" t="inlineStr">
        <is>
          <t>Software and subscriptions</t>
        </is>
      </c>
      <c r="J6" s="11">
        <f>SUMIFS($E$6:$E$205,$D$6:$D$205,I6)</f>
        <v/>
      </c>
    </row>
    <row r="7" ht="17" customHeight="1">
      <c r="B7" s="18">
        <f>DATE(2026,1,1)</f>
        <v/>
      </c>
      <c r="C7" s="19" t="inlineStr">
        <is>
          <t>Accountancy</t>
        </is>
      </c>
      <c r="D7" s="19" t="inlineStr">
        <is>
          <t>Accountancy and professional</t>
        </is>
      </c>
      <c r="E7" s="10" t="n">
        <v>200</v>
      </c>
      <c r="F7" s="20" t="n"/>
      <c r="G7" s="21">
        <f>IF(E7="","",E7+N(F7))</f>
        <v/>
      </c>
      <c r="I7" s="22" t="inlineStr">
        <is>
          <t>Accountancy and professional</t>
        </is>
      </c>
      <c r="J7" s="11">
        <f>SUMIFS($E$6:$E$205,$D$6:$D$205,I7)</f>
        <v/>
      </c>
    </row>
    <row r="8" ht="17" customHeight="1">
      <c r="B8" s="18">
        <f>DATE(2026,1,1)</f>
        <v/>
      </c>
      <c r="C8" s="19" t="inlineStr">
        <is>
          <t>Business insurance</t>
        </is>
      </c>
      <c r="D8" s="19" t="inlineStr">
        <is>
          <t>Insurance</t>
        </is>
      </c>
      <c r="E8" s="10" t="n">
        <v>60</v>
      </c>
      <c r="F8" s="20" t="n"/>
      <c r="G8" s="21">
        <f>IF(E8="","",E8+N(F8))</f>
        <v/>
      </c>
      <c r="I8" s="22" t="inlineStr">
        <is>
          <t>Insurance</t>
        </is>
      </c>
      <c r="J8" s="11">
        <f>SUMIFS($E$6:$E$205,$D$6:$D$205,I8)</f>
        <v/>
      </c>
    </row>
    <row r="9" ht="17" customHeight="1">
      <c r="B9" s="18">
        <f>DATE(2026,1,1)</f>
        <v/>
      </c>
      <c r="C9" s="19" t="inlineStr">
        <is>
          <t>Bank charges</t>
        </is>
      </c>
      <c r="D9" s="19" t="inlineStr">
        <is>
          <t>Bank charges</t>
        </is>
      </c>
      <c r="E9" s="10" t="n">
        <v>25</v>
      </c>
      <c r="F9" s="20" t="n"/>
      <c r="G9" s="21">
        <f>IF(E9="","",E9+N(F9))</f>
        <v/>
      </c>
      <c r="I9" s="22" t="inlineStr">
        <is>
          <t>Bank charges</t>
        </is>
      </c>
      <c r="J9" s="11">
        <f>SUMIFS($E$6:$E$205,$D$6:$D$205,I9)</f>
        <v/>
      </c>
    </row>
    <row r="10" ht="17" customHeight="1">
      <c r="B10" s="18">
        <f>DATE(2026,2,1)</f>
        <v/>
      </c>
      <c r="C10" s="19" t="inlineStr">
        <is>
          <t>Shopify subscription and apps</t>
        </is>
      </c>
      <c r="D10" s="19" t="inlineStr">
        <is>
          <t>Software and subscriptions</t>
        </is>
      </c>
      <c r="E10" s="10" t="n">
        <v>240</v>
      </c>
      <c r="F10" s="20" t="n"/>
      <c r="G10" s="21">
        <f>IF(E10="","",E10+N(F10))</f>
        <v/>
      </c>
      <c r="I10" s="22" t="inlineStr">
        <is>
          <t>Postage and packaging</t>
        </is>
      </c>
      <c r="J10" s="11">
        <f>SUMIFS($E$6:$E$205,$D$6:$D$205,I10)</f>
        <v/>
      </c>
    </row>
    <row r="11" ht="17" customHeight="1">
      <c r="B11" s="18">
        <f>DATE(2026,2,1)</f>
        <v/>
      </c>
      <c r="C11" s="19" t="inlineStr">
        <is>
          <t>Accountancy</t>
        </is>
      </c>
      <c r="D11" s="19" t="inlineStr">
        <is>
          <t>Accountancy and professional</t>
        </is>
      </c>
      <c r="E11" s="10" t="n">
        <v>200</v>
      </c>
      <c r="F11" s="20" t="n"/>
      <c r="G11" s="21">
        <f>IF(E11="","",E11+N(F11))</f>
        <v/>
      </c>
      <c r="I11" s="22" t="inlineStr">
        <is>
          <t>Travel</t>
        </is>
      </c>
      <c r="J11" s="11">
        <f>SUMIFS($E$6:$E$205,$D$6:$D$205,I11)</f>
        <v/>
      </c>
    </row>
    <row r="12" ht="17" customHeight="1">
      <c r="B12" s="18">
        <f>DATE(2026,2,1)</f>
        <v/>
      </c>
      <c r="C12" s="19" t="inlineStr">
        <is>
          <t>Business insurance</t>
        </is>
      </c>
      <c r="D12" s="19" t="inlineStr">
        <is>
          <t>Insurance</t>
        </is>
      </c>
      <c r="E12" s="10" t="n">
        <v>60</v>
      </c>
      <c r="F12" s="20" t="n"/>
      <c r="G12" s="21">
        <f>IF(E12="","",E12+N(F12))</f>
        <v/>
      </c>
      <c r="I12" s="22" t="inlineStr">
        <is>
          <t>Training</t>
        </is>
      </c>
      <c r="J12" s="11">
        <f>SUMIFS($E$6:$E$205,$D$6:$D$205,I12)</f>
        <v/>
      </c>
    </row>
    <row r="13" ht="17" customHeight="1">
      <c r="B13" s="18">
        <f>DATE(2026,2,1)</f>
        <v/>
      </c>
      <c r="C13" s="19" t="inlineStr">
        <is>
          <t>Bank charges</t>
        </is>
      </c>
      <c r="D13" s="19" t="inlineStr">
        <is>
          <t>Bank charges</t>
        </is>
      </c>
      <c r="E13" s="10" t="n">
        <v>25</v>
      </c>
      <c r="F13" s="20" t="n"/>
      <c r="G13" s="21">
        <f>IF(E13="","",E13+N(F13))</f>
        <v/>
      </c>
      <c r="I13" s="22" t="inlineStr">
        <is>
          <t>Home office</t>
        </is>
      </c>
      <c r="J13" s="11">
        <f>SUMIFS($E$6:$E$205,$D$6:$D$205,I13)</f>
        <v/>
      </c>
    </row>
    <row r="14" ht="17" customHeight="1">
      <c r="B14" s="18">
        <f>DATE(2026,2,14)</f>
        <v/>
      </c>
      <c r="C14" s="19" t="inlineStr">
        <is>
          <t>Photography course</t>
        </is>
      </c>
      <c r="D14" s="19" t="inlineStr">
        <is>
          <t>Training</t>
        </is>
      </c>
      <c r="E14" s="10" t="n">
        <v>500</v>
      </c>
      <c r="F14" s="20" t="n"/>
      <c r="G14" s="21">
        <f>IF(E14="","",E14+N(F14))</f>
        <v/>
      </c>
      <c r="I14" s="22" t="inlineStr">
        <is>
          <t>Other</t>
        </is>
      </c>
      <c r="J14" s="11">
        <f>SUMIFS($E$6:$E$205,$D$6:$D$205,I14)</f>
        <v/>
      </c>
    </row>
    <row r="15" ht="17" customHeight="1">
      <c r="B15" s="18">
        <f>DATE(2026,3,1)</f>
        <v/>
      </c>
      <c r="C15" s="19" t="inlineStr">
        <is>
          <t>Shopify subscription and apps</t>
        </is>
      </c>
      <c r="D15" s="19" t="inlineStr">
        <is>
          <t>Software and subscriptions</t>
        </is>
      </c>
      <c r="E15" s="10" t="n">
        <v>240</v>
      </c>
      <c r="F15" s="20" t="n"/>
      <c r="G15" s="21">
        <f>IF(E15="","",E15+N(F15))</f>
        <v/>
      </c>
      <c r="I15" s="13" t="inlineStr">
        <is>
          <t>Total</t>
        </is>
      </c>
      <c r="J15" s="14">
        <f>SUM(J6:J14)</f>
        <v/>
      </c>
    </row>
    <row r="16" ht="17" customHeight="1">
      <c r="B16" s="18">
        <f>DATE(2026,3,1)</f>
        <v/>
      </c>
      <c r="C16" s="19" t="inlineStr">
        <is>
          <t>Accountancy</t>
        </is>
      </c>
      <c r="D16" s="19" t="inlineStr">
        <is>
          <t>Accountancy and professional</t>
        </is>
      </c>
      <c r="E16" s="10" t="n">
        <v>200</v>
      </c>
      <c r="F16" s="20" t="n"/>
      <c r="G16" s="21">
        <f>IF(E16="","",E16+N(F16))</f>
        <v/>
      </c>
    </row>
    <row r="17" ht="32" customHeight="1">
      <c r="B17" s="18">
        <f>DATE(2026,3,1)</f>
        <v/>
      </c>
      <c r="C17" s="19" t="inlineStr">
        <is>
          <t>Business insurance</t>
        </is>
      </c>
      <c r="D17" s="19" t="inlineStr">
        <is>
          <t>Insurance</t>
        </is>
      </c>
      <c r="E17" s="10" t="n">
        <v>60</v>
      </c>
      <c r="F17" s="20" t="n"/>
      <c r="G17" s="21">
        <f>IF(E17="","",E17+N(F17))</f>
        <v/>
      </c>
      <c r="I17" s="7" t="inlineStr">
        <is>
          <t>This should agree with the Other costs column on the Monthly figures sheet.</t>
        </is>
      </c>
    </row>
    <row r="18" ht="17" customHeight="1">
      <c r="B18" s="18">
        <f>DATE(2026,3,1)</f>
        <v/>
      </c>
      <c r="C18" s="19" t="inlineStr">
        <is>
          <t>Bank charges</t>
        </is>
      </c>
      <c r="D18" s="19" t="inlineStr">
        <is>
          <t>Bank charges</t>
        </is>
      </c>
      <c r="E18" s="10" t="n">
        <v>25</v>
      </c>
      <c r="F18" s="20" t="n"/>
      <c r="G18" s="21">
        <f>IF(E18="","",E18+N(F18))</f>
        <v/>
      </c>
    </row>
    <row r="19" ht="17" customHeight="1">
      <c r="B19" s="18">
        <f>DATE(2026,4,1)</f>
        <v/>
      </c>
      <c r="C19" s="19" t="inlineStr">
        <is>
          <t>Shopify subscription and apps</t>
        </is>
      </c>
      <c r="D19" s="19" t="inlineStr">
        <is>
          <t>Software and subscriptions</t>
        </is>
      </c>
      <c r="E19" s="10" t="n">
        <v>240</v>
      </c>
      <c r="F19" s="20" t="n"/>
      <c r="G19" s="21">
        <f>IF(E19="","",E19+N(F19))</f>
        <v/>
      </c>
    </row>
    <row r="20" ht="17" customHeight="1">
      <c r="B20" s="18">
        <f>DATE(2026,4,1)</f>
        <v/>
      </c>
      <c r="C20" s="19" t="inlineStr">
        <is>
          <t>Accountancy</t>
        </is>
      </c>
      <c r="D20" s="19" t="inlineStr">
        <is>
          <t>Accountancy and professional</t>
        </is>
      </c>
      <c r="E20" s="10" t="n">
        <v>200</v>
      </c>
      <c r="F20" s="20" t="n"/>
      <c r="G20" s="21">
        <f>IF(E20="","",E20+N(F20))</f>
        <v/>
      </c>
    </row>
    <row r="21" ht="17" customHeight="1">
      <c r="B21" s="18">
        <f>DATE(2026,4,1)</f>
        <v/>
      </c>
      <c r="C21" s="19" t="inlineStr">
        <is>
          <t>Business insurance</t>
        </is>
      </c>
      <c r="D21" s="19" t="inlineStr">
        <is>
          <t>Insurance</t>
        </is>
      </c>
      <c r="E21" s="10" t="n">
        <v>60</v>
      </c>
      <c r="F21" s="20" t="n"/>
      <c r="G21" s="21">
        <f>IF(E21="","",E21+N(F21))</f>
        <v/>
      </c>
    </row>
    <row r="22" ht="17" customHeight="1">
      <c r="B22" s="18">
        <f>DATE(2026,4,1)</f>
        <v/>
      </c>
      <c r="C22" s="19" t="inlineStr">
        <is>
          <t>Bank charges</t>
        </is>
      </c>
      <c r="D22" s="19" t="inlineStr">
        <is>
          <t>Bank charges</t>
        </is>
      </c>
      <c r="E22" s="10" t="n">
        <v>25</v>
      </c>
      <c r="F22" s="20" t="n"/>
      <c r="G22" s="21">
        <f>IF(E22="","",E22+N(F22))</f>
        <v/>
      </c>
    </row>
    <row r="23" ht="17" customHeight="1">
      <c r="B23" s="18">
        <f>DATE(2026,5,1)</f>
        <v/>
      </c>
      <c r="C23" s="19" t="inlineStr">
        <is>
          <t>Shopify subscription and apps</t>
        </is>
      </c>
      <c r="D23" s="19" t="inlineStr">
        <is>
          <t>Software and subscriptions</t>
        </is>
      </c>
      <c r="E23" s="10" t="n">
        <v>240</v>
      </c>
      <c r="F23" s="20" t="n"/>
      <c r="G23" s="21">
        <f>IF(E23="","",E23+N(F23))</f>
        <v/>
      </c>
    </row>
    <row r="24" ht="17" customHeight="1">
      <c r="B24" s="18">
        <f>DATE(2026,5,1)</f>
        <v/>
      </c>
      <c r="C24" s="19" t="inlineStr">
        <is>
          <t>Accountancy</t>
        </is>
      </c>
      <c r="D24" s="19" t="inlineStr">
        <is>
          <t>Accountancy and professional</t>
        </is>
      </c>
      <c r="E24" s="10" t="n">
        <v>200</v>
      </c>
      <c r="F24" s="20" t="n"/>
      <c r="G24" s="21">
        <f>IF(E24="","",E24+N(F24))</f>
        <v/>
      </c>
    </row>
    <row r="25" ht="17" customHeight="1">
      <c r="B25" s="18">
        <f>DATE(2026,5,1)</f>
        <v/>
      </c>
      <c r="C25" s="19" t="inlineStr">
        <is>
          <t>Business insurance</t>
        </is>
      </c>
      <c r="D25" s="19" t="inlineStr">
        <is>
          <t>Insurance</t>
        </is>
      </c>
      <c r="E25" s="10" t="n">
        <v>60</v>
      </c>
      <c r="F25" s="20" t="n"/>
      <c r="G25" s="21">
        <f>IF(E25="","",E25+N(F25))</f>
        <v/>
      </c>
    </row>
    <row r="26" ht="17" customHeight="1">
      <c r="B26" s="18">
        <f>DATE(2026,5,1)</f>
        <v/>
      </c>
      <c r="C26" s="19" t="inlineStr">
        <is>
          <t>Bank charges</t>
        </is>
      </c>
      <c r="D26" s="19" t="inlineStr">
        <is>
          <t>Bank charges</t>
        </is>
      </c>
      <c r="E26" s="10" t="n">
        <v>25</v>
      </c>
      <c r="F26" s="20" t="n"/>
      <c r="G26" s="21">
        <f>IF(E26="","",E26+N(F26))</f>
        <v/>
      </c>
    </row>
    <row r="27" ht="17" customHeight="1">
      <c r="B27" s="18">
        <f>DATE(2026,6,1)</f>
        <v/>
      </c>
      <c r="C27" s="19" t="inlineStr">
        <is>
          <t>Shopify subscription and apps</t>
        </is>
      </c>
      <c r="D27" s="19" t="inlineStr">
        <is>
          <t>Software and subscriptions</t>
        </is>
      </c>
      <c r="E27" s="10" t="n">
        <v>240</v>
      </c>
      <c r="F27" s="20" t="n"/>
      <c r="G27" s="21">
        <f>IF(E27="","",E27+N(F27))</f>
        <v/>
      </c>
    </row>
    <row r="28" ht="17" customHeight="1">
      <c r="B28" s="18">
        <f>DATE(2026,6,1)</f>
        <v/>
      </c>
      <c r="C28" s="19" t="inlineStr">
        <is>
          <t>Accountancy</t>
        </is>
      </c>
      <c r="D28" s="19" t="inlineStr">
        <is>
          <t>Accountancy and professional</t>
        </is>
      </c>
      <c r="E28" s="10" t="n">
        <v>200</v>
      </c>
      <c r="F28" s="20" t="n"/>
      <c r="G28" s="21">
        <f>IF(E28="","",E28+N(F28))</f>
        <v/>
      </c>
    </row>
    <row r="29" ht="17" customHeight="1">
      <c r="B29" s="18">
        <f>DATE(2026,6,1)</f>
        <v/>
      </c>
      <c r="C29" s="19" t="inlineStr">
        <is>
          <t>Business insurance</t>
        </is>
      </c>
      <c r="D29" s="19" t="inlineStr">
        <is>
          <t>Insurance</t>
        </is>
      </c>
      <c r="E29" s="10" t="n">
        <v>60</v>
      </c>
      <c r="F29" s="20" t="n"/>
      <c r="G29" s="21">
        <f>IF(E29="","",E29+N(F29))</f>
        <v/>
      </c>
    </row>
    <row r="30" ht="17" customHeight="1">
      <c r="B30" s="18">
        <f>DATE(2026,6,1)</f>
        <v/>
      </c>
      <c r="C30" s="19" t="inlineStr">
        <is>
          <t>Bank charges</t>
        </is>
      </c>
      <c r="D30" s="19" t="inlineStr">
        <is>
          <t>Bank charges</t>
        </is>
      </c>
      <c r="E30" s="10" t="n">
        <v>25</v>
      </c>
      <c r="F30" s="20" t="n"/>
      <c r="G30" s="21">
        <f>IF(E30="","",E30+N(F30))</f>
        <v/>
      </c>
    </row>
    <row r="31" ht="17" customHeight="1">
      <c r="B31" s="18">
        <f>DATE(2026,7,1)</f>
        <v/>
      </c>
      <c r="C31" s="19" t="inlineStr">
        <is>
          <t>Shopify subscription and apps</t>
        </is>
      </c>
      <c r="D31" s="19" t="inlineStr">
        <is>
          <t>Software and subscriptions</t>
        </is>
      </c>
      <c r="E31" s="10" t="n">
        <v>240</v>
      </c>
      <c r="F31" s="20" t="n"/>
      <c r="G31" s="21">
        <f>IF(E31="","",E31+N(F31))</f>
        <v/>
      </c>
    </row>
    <row r="32" ht="17" customHeight="1">
      <c r="B32" s="18">
        <f>DATE(2026,7,1)</f>
        <v/>
      </c>
      <c r="C32" s="19" t="inlineStr">
        <is>
          <t>Accountancy</t>
        </is>
      </c>
      <c r="D32" s="19" t="inlineStr">
        <is>
          <t>Accountancy and professional</t>
        </is>
      </c>
      <c r="E32" s="10" t="n">
        <v>200</v>
      </c>
      <c r="F32" s="20" t="n"/>
      <c r="G32" s="21">
        <f>IF(E32="","",E32+N(F32))</f>
        <v/>
      </c>
    </row>
    <row r="33" ht="17" customHeight="1">
      <c r="B33" s="18">
        <f>DATE(2026,7,1)</f>
        <v/>
      </c>
      <c r="C33" s="19" t="inlineStr">
        <is>
          <t>Business insurance</t>
        </is>
      </c>
      <c r="D33" s="19" t="inlineStr">
        <is>
          <t>Insurance</t>
        </is>
      </c>
      <c r="E33" s="10" t="n">
        <v>60</v>
      </c>
      <c r="F33" s="20" t="n"/>
      <c r="G33" s="21">
        <f>IF(E33="","",E33+N(F33))</f>
        <v/>
      </c>
    </row>
    <row r="34" ht="17" customHeight="1">
      <c r="B34" s="18">
        <f>DATE(2026,7,1)</f>
        <v/>
      </c>
      <c r="C34" s="19" t="inlineStr">
        <is>
          <t>Bank charges</t>
        </is>
      </c>
      <c r="D34" s="19" t="inlineStr">
        <is>
          <t>Bank charges</t>
        </is>
      </c>
      <c r="E34" s="10" t="n">
        <v>25</v>
      </c>
      <c r="F34" s="20" t="n"/>
      <c r="G34" s="21">
        <f>IF(E34="","",E34+N(F34))</f>
        <v/>
      </c>
    </row>
    <row r="35" ht="17" customHeight="1">
      <c r="B35" s="18">
        <f>DATE(2026,8,1)</f>
        <v/>
      </c>
      <c r="C35" s="19" t="inlineStr">
        <is>
          <t>Shopify subscription and apps</t>
        </is>
      </c>
      <c r="D35" s="19" t="inlineStr">
        <is>
          <t>Software and subscriptions</t>
        </is>
      </c>
      <c r="E35" s="10" t="n">
        <v>240</v>
      </c>
      <c r="F35" s="20" t="n"/>
      <c r="G35" s="21">
        <f>IF(E35="","",E35+N(F35))</f>
        <v/>
      </c>
    </row>
    <row r="36" ht="17" customHeight="1">
      <c r="B36" s="18">
        <f>DATE(2026,8,1)</f>
        <v/>
      </c>
      <c r="C36" s="19" t="inlineStr">
        <is>
          <t>Accountancy</t>
        </is>
      </c>
      <c r="D36" s="19" t="inlineStr">
        <is>
          <t>Accountancy and professional</t>
        </is>
      </c>
      <c r="E36" s="10" t="n">
        <v>200</v>
      </c>
      <c r="F36" s="20" t="n"/>
      <c r="G36" s="21">
        <f>IF(E36="","",E36+N(F36))</f>
        <v/>
      </c>
    </row>
    <row r="37" ht="17" customHeight="1">
      <c r="B37" s="18">
        <f>DATE(2026,8,1)</f>
        <v/>
      </c>
      <c r="C37" s="19" t="inlineStr">
        <is>
          <t>Business insurance</t>
        </is>
      </c>
      <c r="D37" s="19" t="inlineStr">
        <is>
          <t>Insurance</t>
        </is>
      </c>
      <c r="E37" s="10" t="n">
        <v>60</v>
      </c>
      <c r="F37" s="20" t="n"/>
      <c r="G37" s="21">
        <f>IF(E37="","",E37+N(F37))</f>
        <v/>
      </c>
    </row>
    <row r="38" ht="17" customHeight="1">
      <c r="B38" s="18">
        <f>DATE(2026,8,1)</f>
        <v/>
      </c>
      <c r="C38" s="19" t="inlineStr">
        <is>
          <t>Bank charges</t>
        </is>
      </c>
      <c r="D38" s="19" t="inlineStr">
        <is>
          <t>Bank charges</t>
        </is>
      </c>
      <c r="E38" s="10" t="n">
        <v>25</v>
      </c>
      <c r="F38" s="20" t="n"/>
      <c r="G38" s="21">
        <f>IF(E38="","",E38+N(F38))</f>
        <v/>
      </c>
    </row>
    <row r="39" ht="17" customHeight="1">
      <c r="B39" s="18">
        <f>DATE(2026,9,1)</f>
        <v/>
      </c>
      <c r="C39" s="19" t="inlineStr">
        <is>
          <t>Shopify subscription and apps</t>
        </is>
      </c>
      <c r="D39" s="19" t="inlineStr">
        <is>
          <t>Software and subscriptions</t>
        </is>
      </c>
      <c r="E39" s="10" t="n">
        <v>240</v>
      </c>
      <c r="F39" s="20" t="n"/>
      <c r="G39" s="21">
        <f>IF(E39="","",E39+N(F39))</f>
        <v/>
      </c>
    </row>
    <row r="40" ht="17" customHeight="1">
      <c r="B40" s="18">
        <f>DATE(2026,9,1)</f>
        <v/>
      </c>
      <c r="C40" s="19" t="inlineStr">
        <is>
          <t>Accountancy</t>
        </is>
      </c>
      <c r="D40" s="19" t="inlineStr">
        <is>
          <t>Accountancy and professional</t>
        </is>
      </c>
      <c r="E40" s="10" t="n">
        <v>200</v>
      </c>
      <c r="F40" s="20" t="n"/>
      <c r="G40" s="21">
        <f>IF(E40="","",E40+N(F40))</f>
        <v/>
      </c>
    </row>
    <row r="41" ht="17" customHeight="1">
      <c r="B41" s="18">
        <f>DATE(2026,9,1)</f>
        <v/>
      </c>
      <c r="C41" s="19" t="inlineStr">
        <is>
          <t>Business insurance</t>
        </is>
      </c>
      <c r="D41" s="19" t="inlineStr">
        <is>
          <t>Insurance</t>
        </is>
      </c>
      <c r="E41" s="10" t="n">
        <v>60</v>
      </c>
      <c r="F41" s="20" t="n"/>
      <c r="G41" s="21">
        <f>IF(E41="","",E41+N(F41))</f>
        <v/>
      </c>
    </row>
    <row r="42" ht="17" customHeight="1">
      <c r="B42" s="18">
        <f>DATE(2026,9,1)</f>
        <v/>
      </c>
      <c r="C42" s="19" t="inlineStr">
        <is>
          <t>Bank charges</t>
        </is>
      </c>
      <c r="D42" s="19" t="inlineStr">
        <is>
          <t>Bank charges</t>
        </is>
      </c>
      <c r="E42" s="10" t="n">
        <v>25</v>
      </c>
      <c r="F42" s="20" t="n"/>
      <c r="G42" s="21">
        <f>IF(E42="","",E42+N(F42))</f>
        <v/>
      </c>
    </row>
    <row r="43" ht="17" customHeight="1">
      <c r="B43" s="18">
        <f>DATE(2026,9,14)</f>
        <v/>
      </c>
      <c r="C43" s="19" t="inlineStr">
        <is>
          <t>Trade show stand</t>
        </is>
      </c>
      <c r="D43" s="19" t="inlineStr">
        <is>
          <t>Travel</t>
        </is>
      </c>
      <c r="E43" s="10" t="n">
        <v>900</v>
      </c>
      <c r="F43" s="20" t="n"/>
      <c r="G43" s="21">
        <f>IF(E43="","",E43+N(F43))</f>
        <v/>
      </c>
    </row>
    <row r="44" ht="17" customHeight="1">
      <c r="B44" s="18">
        <f>DATE(2026,10,1)</f>
        <v/>
      </c>
      <c r="C44" s="19" t="inlineStr">
        <is>
          <t>Shopify subscription and apps</t>
        </is>
      </c>
      <c r="D44" s="19" t="inlineStr">
        <is>
          <t>Software and subscriptions</t>
        </is>
      </c>
      <c r="E44" s="10" t="n">
        <v>240</v>
      </c>
      <c r="F44" s="20" t="n"/>
      <c r="G44" s="21">
        <f>IF(E44="","",E44+N(F44))</f>
        <v/>
      </c>
    </row>
    <row r="45" ht="17" customHeight="1">
      <c r="B45" s="18">
        <f>DATE(2026,10,1)</f>
        <v/>
      </c>
      <c r="C45" s="19" t="inlineStr">
        <is>
          <t>Accountancy</t>
        </is>
      </c>
      <c r="D45" s="19" t="inlineStr">
        <is>
          <t>Accountancy and professional</t>
        </is>
      </c>
      <c r="E45" s="10" t="n">
        <v>200</v>
      </c>
      <c r="F45" s="20" t="n"/>
      <c r="G45" s="21">
        <f>IF(E45="","",E45+N(F45))</f>
        <v/>
      </c>
    </row>
    <row r="46" ht="17" customHeight="1">
      <c r="B46" s="18">
        <f>DATE(2026,10,1)</f>
        <v/>
      </c>
      <c r="C46" s="19" t="inlineStr">
        <is>
          <t>Business insurance</t>
        </is>
      </c>
      <c r="D46" s="19" t="inlineStr">
        <is>
          <t>Insurance</t>
        </is>
      </c>
      <c r="E46" s="10" t="n">
        <v>60</v>
      </c>
      <c r="F46" s="20" t="n"/>
      <c r="G46" s="21">
        <f>IF(E46="","",E46+N(F46))</f>
        <v/>
      </c>
    </row>
    <row r="47" ht="17" customHeight="1">
      <c r="B47" s="18">
        <f>DATE(2026,10,1)</f>
        <v/>
      </c>
      <c r="C47" s="19" t="inlineStr">
        <is>
          <t>Bank charges</t>
        </is>
      </c>
      <c r="D47" s="19" t="inlineStr">
        <is>
          <t>Bank charges</t>
        </is>
      </c>
      <c r="E47" s="10" t="n">
        <v>25</v>
      </c>
      <c r="F47" s="20" t="n"/>
      <c r="G47" s="21">
        <f>IF(E47="","",E47+N(F47))</f>
        <v/>
      </c>
    </row>
    <row r="48" ht="17" customHeight="1">
      <c r="B48" s="18">
        <f>DATE(2026,11,1)</f>
        <v/>
      </c>
      <c r="C48" s="19" t="inlineStr">
        <is>
          <t>Shopify subscription and apps</t>
        </is>
      </c>
      <c r="D48" s="19" t="inlineStr">
        <is>
          <t>Software and subscriptions</t>
        </is>
      </c>
      <c r="E48" s="10" t="n">
        <v>240</v>
      </c>
      <c r="F48" s="20" t="n"/>
      <c r="G48" s="21">
        <f>IF(E48="","",E48+N(F48))</f>
        <v/>
      </c>
    </row>
    <row r="49" ht="17" customHeight="1">
      <c r="B49" s="18">
        <f>DATE(2026,11,1)</f>
        <v/>
      </c>
      <c r="C49" s="19" t="inlineStr">
        <is>
          <t>Accountancy</t>
        </is>
      </c>
      <c r="D49" s="19" t="inlineStr">
        <is>
          <t>Accountancy and professional</t>
        </is>
      </c>
      <c r="E49" s="10" t="n">
        <v>200</v>
      </c>
      <c r="F49" s="20" t="n"/>
      <c r="G49" s="21">
        <f>IF(E49="","",E49+N(F49))</f>
        <v/>
      </c>
    </row>
    <row r="50" ht="17" customHeight="1">
      <c r="B50" s="18">
        <f>DATE(2026,11,1)</f>
        <v/>
      </c>
      <c r="C50" s="19" t="inlineStr">
        <is>
          <t>Business insurance</t>
        </is>
      </c>
      <c r="D50" s="19" t="inlineStr">
        <is>
          <t>Insurance</t>
        </is>
      </c>
      <c r="E50" s="10" t="n">
        <v>60</v>
      </c>
      <c r="F50" s="20" t="n"/>
      <c r="G50" s="21">
        <f>IF(E50="","",E50+N(F50))</f>
        <v/>
      </c>
    </row>
    <row r="51" ht="17" customHeight="1">
      <c r="B51" s="18">
        <f>DATE(2026,11,1)</f>
        <v/>
      </c>
      <c r="C51" s="19" t="inlineStr">
        <is>
          <t>Bank charges</t>
        </is>
      </c>
      <c r="D51" s="19" t="inlineStr">
        <is>
          <t>Bank charges</t>
        </is>
      </c>
      <c r="E51" s="10" t="n">
        <v>25</v>
      </c>
      <c r="F51" s="20" t="n"/>
      <c r="G51" s="21">
        <f>IF(E51="","",E51+N(F51))</f>
        <v/>
      </c>
    </row>
    <row r="52" ht="17" customHeight="1">
      <c r="B52" s="18">
        <f>DATE(2026,11,14)</f>
        <v/>
      </c>
      <c r="C52" s="19" t="inlineStr">
        <is>
          <t>Trade mark advice</t>
        </is>
      </c>
      <c r="D52" s="19" t="inlineStr">
        <is>
          <t>Accountancy and professional</t>
        </is>
      </c>
      <c r="E52" s="10" t="n">
        <v>600</v>
      </c>
      <c r="F52" s="20" t="n"/>
      <c r="G52" s="21">
        <f>IF(E52="","",E52+N(F52))</f>
        <v/>
      </c>
    </row>
    <row r="53" ht="17" customHeight="1">
      <c r="B53" s="18">
        <f>DATE(2026,12,1)</f>
        <v/>
      </c>
      <c r="C53" s="19" t="inlineStr">
        <is>
          <t>Shopify subscription and apps</t>
        </is>
      </c>
      <c r="D53" s="19" t="inlineStr">
        <is>
          <t>Software and subscriptions</t>
        </is>
      </c>
      <c r="E53" s="10" t="n">
        <v>240</v>
      </c>
      <c r="F53" s="20" t="n"/>
      <c r="G53" s="21">
        <f>IF(E53="","",E53+N(F53))</f>
        <v/>
      </c>
    </row>
    <row r="54" ht="17" customHeight="1">
      <c r="B54" s="18">
        <f>DATE(2026,12,1)</f>
        <v/>
      </c>
      <c r="C54" s="19" t="inlineStr">
        <is>
          <t>Accountancy</t>
        </is>
      </c>
      <c r="D54" s="19" t="inlineStr">
        <is>
          <t>Accountancy and professional</t>
        </is>
      </c>
      <c r="E54" s="10" t="n">
        <v>200</v>
      </c>
      <c r="F54" s="20" t="n"/>
      <c r="G54" s="21">
        <f>IF(E54="","",E54+N(F54))</f>
        <v/>
      </c>
    </row>
    <row r="55" ht="17" customHeight="1">
      <c r="B55" s="18">
        <f>DATE(2026,12,1)</f>
        <v/>
      </c>
      <c r="C55" s="19" t="inlineStr">
        <is>
          <t>Business insurance</t>
        </is>
      </c>
      <c r="D55" s="19" t="inlineStr">
        <is>
          <t>Insurance</t>
        </is>
      </c>
      <c r="E55" s="10" t="n">
        <v>60</v>
      </c>
      <c r="F55" s="20" t="n"/>
      <c r="G55" s="21">
        <f>IF(E55="","",E55+N(F55))</f>
        <v/>
      </c>
    </row>
    <row r="56" ht="17" customHeight="1">
      <c r="B56" s="18">
        <f>DATE(2026,12,1)</f>
        <v/>
      </c>
      <c r="C56" s="19" t="inlineStr">
        <is>
          <t>Bank charges</t>
        </is>
      </c>
      <c r="D56" s="19" t="inlineStr">
        <is>
          <t>Bank charges</t>
        </is>
      </c>
      <c r="E56" s="10" t="n">
        <v>25</v>
      </c>
      <c r="F56" s="20" t="n"/>
      <c r="G56" s="21">
        <f>IF(E56="","",E56+N(F56))</f>
        <v/>
      </c>
    </row>
    <row r="57" ht="17" customHeight="1">
      <c r="B57" s="18" t="n"/>
      <c r="C57" s="19" t="n"/>
      <c r="D57" s="19" t="n"/>
      <c r="E57" s="10" t="n"/>
      <c r="F57" s="20" t="n"/>
      <c r="G57" s="21">
        <f>IF(E57="","",E57+N(F57))</f>
        <v/>
      </c>
    </row>
    <row r="58" ht="17" customHeight="1">
      <c r="B58" s="18" t="n"/>
      <c r="C58" s="19" t="n"/>
      <c r="D58" s="19" t="n"/>
      <c r="E58" s="10" t="n"/>
      <c r="F58" s="20" t="n"/>
      <c r="G58" s="21">
        <f>IF(E58="","",E58+N(F58))</f>
        <v/>
      </c>
    </row>
    <row r="59" ht="17" customHeight="1">
      <c r="B59" s="18" t="n"/>
      <c r="C59" s="19" t="n"/>
      <c r="D59" s="19" t="n"/>
      <c r="E59" s="10" t="n"/>
      <c r="F59" s="20" t="n"/>
      <c r="G59" s="21">
        <f>IF(E59="","",E59+N(F59))</f>
        <v/>
      </c>
    </row>
    <row r="60" ht="17" customHeight="1">
      <c r="B60" s="18" t="n"/>
      <c r="C60" s="19" t="n"/>
      <c r="D60" s="19" t="n"/>
      <c r="E60" s="10" t="n"/>
      <c r="F60" s="20" t="n"/>
      <c r="G60" s="21">
        <f>IF(E60="","",E60+N(F60))</f>
        <v/>
      </c>
    </row>
    <row r="61" ht="17" customHeight="1">
      <c r="B61" s="18" t="n"/>
      <c r="C61" s="19" t="n"/>
      <c r="D61" s="19" t="n"/>
      <c r="E61" s="10" t="n"/>
      <c r="F61" s="20" t="n"/>
      <c r="G61" s="21">
        <f>IF(E61="","",E61+N(F61))</f>
        <v/>
      </c>
    </row>
    <row r="62" ht="17" customHeight="1">
      <c r="B62" s="18" t="n"/>
      <c r="C62" s="19" t="n"/>
      <c r="D62" s="19" t="n"/>
      <c r="E62" s="10" t="n"/>
      <c r="F62" s="20" t="n"/>
      <c r="G62" s="21">
        <f>IF(E62="","",E62+N(F62))</f>
        <v/>
      </c>
    </row>
    <row r="63" ht="17" customHeight="1">
      <c r="B63" s="18" t="n"/>
      <c r="C63" s="19" t="n"/>
      <c r="D63" s="19" t="n"/>
      <c r="E63" s="10" t="n"/>
      <c r="F63" s="20" t="n"/>
      <c r="G63" s="21">
        <f>IF(E63="","",E63+N(F63))</f>
        <v/>
      </c>
    </row>
    <row r="64" ht="17" customHeight="1">
      <c r="B64" s="18" t="n"/>
      <c r="C64" s="19" t="n"/>
      <c r="D64" s="19" t="n"/>
      <c r="E64" s="10" t="n"/>
      <c r="F64" s="20" t="n"/>
      <c r="G64" s="21">
        <f>IF(E64="","",E64+N(F64))</f>
        <v/>
      </c>
    </row>
    <row r="65" ht="17" customHeight="1">
      <c r="B65" s="18" t="n"/>
      <c r="C65" s="19" t="n"/>
      <c r="D65" s="19" t="n"/>
      <c r="E65" s="10" t="n"/>
      <c r="F65" s="20" t="n"/>
      <c r="G65" s="21">
        <f>IF(E65="","",E65+N(F65))</f>
        <v/>
      </c>
    </row>
    <row r="66" ht="17" customHeight="1">
      <c r="B66" s="18" t="n"/>
      <c r="C66" s="19" t="n"/>
      <c r="D66" s="19" t="n"/>
      <c r="E66" s="10" t="n"/>
      <c r="F66" s="20" t="n"/>
      <c r="G66" s="21">
        <f>IF(E66="","",E66+N(F66))</f>
        <v/>
      </c>
    </row>
    <row r="67" ht="17" customHeight="1">
      <c r="B67" s="18" t="n"/>
      <c r="C67" s="19" t="n"/>
      <c r="D67" s="19" t="n"/>
      <c r="E67" s="10" t="n"/>
      <c r="F67" s="20" t="n"/>
      <c r="G67" s="21">
        <f>IF(E67="","",E67+N(F67))</f>
        <v/>
      </c>
    </row>
    <row r="68" ht="17" customHeight="1">
      <c r="B68" s="18" t="n"/>
      <c r="C68" s="19" t="n"/>
      <c r="D68" s="19" t="n"/>
      <c r="E68" s="10" t="n"/>
      <c r="F68" s="20" t="n"/>
      <c r="G68" s="21">
        <f>IF(E68="","",E68+N(F68))</f>
        <v/>
      </c>
    </row>
    <row r="69" ht="17" customHeight="1">
      <c r="B69" s="18" t="n"/>
      <c r="C69" s="19" t="n"/>
      <c r="D69" s="19" t="n"/>
      <c r="E69" s="10" t="n"/>
      <c r="F69" s="20" t="n"/>
      <c r="G69" s="21">
        <f>IF(E69="","",E69+N(F69))</f>
        <v/>
      </c>
    </row>
    <row r="70" ht="17" customHeight="1">
      <c r="B70" s="18" t="n"/>
      <c r="C70" s="19" t="n"/>
      <c r="D70" s="19" t="n"/>
      <c r="E70" s="10" t="n"/>
      <c r="F70" s="20" t="n"/>
      <c r="G70" s="21">
        <f>IF(E70="","",E70+N(F70))</f>
        <v/>
      </c>
    </row>
    <row r="71" ht="17" customHeight="1">
      <c r="B71" s="18" t="n"/>
      <c r="C71" s="19" t="n"/>
      <c r="D71" s="19" t="n"/>
      <c r="E71" s="10" t="n"/>
      <c r="F71" s="20" t="n"/>
      <c r="G71" s="21">
        <f>IF(E71="","",E71+N(F71))</f>
        <v/>
      </c>
    </row>
    <row r="72" ht="17" customHeight="1">
      <c r="B72" s="18" t="n"/>
      <c r="C72" s="19" t="n"/>
      <c r="D72" s="19" t="n"/>
      <c r="E72" s="10" t="n"/>
      <c r="F72" s="20" t="n"/>
      <c r="G72" s="21">
        <f>IF(E72="","",E72+N(F72))</f>
        <v/>
      </c>
    </row>
    <row r="73" ht="17" customHeight="1">
      <c r="B73" s="18" t="n"/>
      <c r="C73" s="19" t="n"/>
      <c r="D73" s="19" t="n"/>
      <c r="E73" s="10" t="n"/>
      <c r="F73" s="20" t="n"/>
      <c r="G73" s="21">
        <f>IF(E73="","",E73+N(F73))</f>
        <v/>
      </c>
    </row>
    <row r="74" ht="17" customHeight="1">
      <c r="B74" s="18" t="n"/>
      <c r="C74" s="19" t="n"/>
      <c r="D74" s="19" t="n"/>
      <c r="E74" s="10" t="n"/>
      <c r="F74" s="20" t="n"/>
      <c r="G74" s="21">
        <f>IF(E74="","",E74+N(F74))</f>
        <v/>
      </c>
    </row>
    <row r="75" ht="17" customHeight="1">
      <c r="B75" s="18" t="n"/>
      <c r="C75" s="19" t="n"/>
      <c r="D75" s="19" t="n"/>
      <c r="E75" s="10" t="n"/>
      <c r="F75" s="20" t="n"/>
      <c r="G75" s="21">
        <f>IF(E75="","",E75+N(F75))</f>
        <v/>
      </c>
    </row>
    <row r="76" ht="17" customHeight="1">
      <c r="B76" s="18" t="n"/>
      <c r="C76" s="19" t="n"/>
      <c r="D76" s="19" t="n"/>
      <c r="E76" s="10" t="n"/>
      <c r="F76" s="20" t="n"/>
      <c r="G76" s="21">
        <f>IF(E76="","",E76+N(F76))</f>
        <v/>
      </c>
    </row>
    <row r="77" ht="17" customHeight="1">
      <c r="B77" s="18" t="n"/>
      <c r="C77" s="19" t="n"/>
      <c r="D77" s="19" t="n"/>
      <c r="E77" s="10" t="n"/>
      <c r="F77" s="20" t="n"/>
      <c r="G77" s="21">
        <f>IF(E77="","",E77+N(F77))</f>
        <v/>
      </c>
    </row>
    <row r="78" ht="17" customHeight="1">
      <c r="B78" s="18" t="n"/>
      <c r="C78" s="19" t="n"/>
      <c r="D78" s="19" t="n"/>
      <c r="E78" s="10" t="n"/>
      <c r="F78" s="20" t="n"/>
      <c r="G78" s="21">
        <f>IF(E78="","",E78+N(F78))</f>
        <v/>
      </c>
    </row>
    <row r="79" ht="17" customHeight="1">
      <c r="B79" s="18" t="n"/>
      <c r="C79" s="19" t="n"/>
      <c r="D79" s="19" t="n"/>
      <c r="E79" s="10" t="n"/>
      <c r="F79" s="20" t="n"/>
      <c r="G79" s="21">
        <f>IF(E79="","",E79+N(F79))</f>
        <v/>
      </c>
    </row>
    <row r="80" ht="17" customHeight="1">
      <c r="B80" s="18" t="n"/>
      <c r="C80" s="19" t="n"/>
      <c r="D80" s="19" t="n"/>
      <c r="E80" s="10" t="n"/>
      <c r="F80" s="20" t="n"/>
      <c r="G80" s="21">
        <f>IF(E80="","",E80+N(F80))</f>
        <v/>
      </c>
    </row>
    <row r="81" ht="17" customHeight="1">
      <c r="B81" s="18" t="n"/>
      <c r="C81" s="19" t="n"/>
      <c r="D81" s="19" t="n"/>
      <c r="E81" s="10" t="n"/>
      <c r="F81" s="20" t="n"/>
      <c r="G81" s="21">
        <f>IF(E81="","",E81+N(F81))</f>
        <v/>
      </c>
    </row>
    <row r="82" ht="17" customHeight="1">
      <c r="B82" s="18" t="n"/>
      <c r="C82" s="19" t="n"/>
      <c r="D82" s="19" t="n"/>
      <c r="E82" s="10" t="n"/>
      <c r="F82" s="20" t="n"/>
      <c r="G82" s="21">
        <f>IF(E82="","",E82+N(F82))</f>
        <v/>
      </c>
    </row>
    <row r="83" ht="17" customHeight="1">
      <c r="B83" s="18" t="n"/>
      <c r="C83" s="19" t="n"/>
      <c r="D83" s="19" t="n"/>
      <c r="E83" s="10" t="n"/>
      <c r="F83" s="20" t="n"/>
      <c r="G83" s="21">
        <f>IF(E83="","",E83+N(F83))</f>
        <v/>
      </c>
    </row>
    <row r="84" ht="17" customHeight="1">
      <c r="B84" s="18" t="n"/>
      <c r="C84" s="19" t="n"/>
      <c r="D84" s="19" t="n"/>
      <c r="E84" s="10" t="n"/>
      <c r="F84" s="20" t="n"/>
      <c r="G84" s="21">
        <f>IF(E84="","",E84+N(F84))</f>
        <v/>
      </c>
    </row>
    <row r="85" ht="17" customHeight="1">
      <c r="B85" s="18" t="n"/>
      <c r="C85" s="19" t="n"/>
      <c r="D85" s="19" t="n"/>
      <c r="E85" s="10" t="n"/>
      <c r="F85" s="20" t="n"/>
      <c r="G85" s="21">
        <f>IF(E85="","",E85+N(F85))</f>
        <v/>
      </c>
    </row>
    <row r="86" ht="17" customHeight="1">
      <c r="B86" s="18" t="n"/>
      <c r="C86" s="19" t="n"/>
      <c r="D86" s="19" t="n"/>
      <c r="E86" s="10" t="n"/>
      <c r="F86" s="20" t="n"/>
      <c r="G86" s="21">
        <f>IF(E86="","",E86+N(F86))</f>
        <v/>
      </c>
    </row>
    <row r="87" ht="17" customHeight="1">
      <c r="B87" s="18" t="n"/>
      <c r="C87" s="19" t="n"/>
      <c r="D87" s="19" t="n"/>
      <c r="E87" s="10" t="n"/>
      <c r="F87" s="20" t="n"/>
      <c r="G87" s="21">
        <f>IF(E87="","",E87+N(F87))</f>
        <v/>
      </c>
    </row>
    <row r="88" ht="17" customHeight="1">
      <c r="B88" s="18" t="n"/>
      <c r="C88" s="19" t="n"/>
      <c r="D88" s="19" t="n"/>
      <c r="E88" s="10" t="n"/>
      <c r="F88" s="20" t="n"/>
      <c r="G88" s="21">
        <f>IF(E88="","",E88+N(F88))</f>
        <v/>
      </c>
    </row>
    <row r="89" ht="17" customHeight="1">
      <c r="B89" s="18" t="n"/>
      <c r="C89" s="19" t="n"/>
      <c r="D89" s="19" t="n"/>
      <c r="E89" s="10" t="n"/>
      <c r="F89" s="20" t="n"/>
      <c r="G89" s="21">
        <f>IF(E89="","",E89+N(F89))</f>
        <v/>
      </c>
    </row>
    <row r="90" ht="17" customHeight="1">
      <c r="B90" s="18" t="n"/>
      <c r="C90" s="19" t="n"/>
      <c r="D90" s="19" t="n"/>
      <c r="E90" s="10" t="n"/>
      <c r="F90" s="20" t="n"/>
      <c r="G90" s="21">
        <f>IF(E90="","",E90+N(F90))</f>
        <v/>
      </c>
    </row>
    <row r="91" ht="17" customHeight="1">
      <c r="B91" s="18" t="n"/>
      <c r="C91" s="19" t="n"/>
      <c r="D91" s="19" t="n"/>
      <c r="E91" s="10" t="n"/>
      <c r="F91" s="20" t="n"/>
      <c r="G91" s="21">
        <f>IF(E91="","",E91+N(F91))</f>
        <v/>
      </c>
    </row>
    <row r="92" ht="17" customHeight="1">
      <c r="B92" s="18" t="n"/>
      <c r="C92" s="19" t="n"/>
      <c r="D92" s="19" t="n"/>
      <c r="E92" s="10" t="n"/>
      <c r="F92" s="20" t="n"/>
      <c r="G92" s="21">
        <f>IF(E92="","",E92+N(F92))</f>
        <v/>
      </c>
    </row>
    <row r="93" ht="17" customHeight="1">
      <c r="B93" s="18" t="n"/>
      <c r="C93" s="19" t="n"/>
      <c r="D93" s="19" t="n"/>
      <c r="E93" s="10" t="n"/>
      <c r="F93" s="20" t="n"/>
      <c r="G93" s="21">
        <f>IF(E93="","",E93+N(F93))</f>
        <v/>
      </c>
    </row>
    <row r="94" ht="17" customHeight="1">
      <c r="B94" s="18" t="n"/>
      <c r="C94" s="19" t="n"/>
      <c r="D94" s="19" t="n"/>
      <c r="E94" s="10" t="n"/>
      <c r="F94" s="20" t="n"/>
      <c r="G94" s="21">
        <f>IF(E94="","",E94+N(F94))</f>
        <v/>
      </c>
    </row>
    <row r="95" ht="17" customHeight="1">
      <c r="B95" s="18" t="n"/>
      <c r="C95" s="19" t="n"/>
      <c r="D95" s="19" t="n"/>
      <c r="E95" s="10" t="n"/>
      <c r="F95" s="20" t="n"/>
      <c r="G95" s="21">
        <f>IF(E95="","",E95+N(F95))</f>
        <v/>
      </c>
    </row>
    <row r="96" ht="17" customHeight="1">
      <c r="B96" s="18" t="n"/>
      <c r="C96" s="19" t="n"/>
      <c r="D96" s="19" t="n"/>
      <c r="E96" s="10" t="n"/>
      <c r="F96" s="20" t="n"/>
      <c r="G96" s="21">
        <f>IF(E96="","",E96+N(F96))</f>
        <v/>
      </c>
    </row>
    <row r="97" ht="17" customHeight="1">
      <c r="B97" s="18" t="n"/>
      <c r="C97" s="19" t="n"/>
      <c r="D97" s="19" t="n"/>
      <c r="E97" s="10" t="n"/>
      <c r="F97" s="20" t="n"/>
      <c r="G97" s="21">
        <f>IF(E97="","",E97+N(F97))</f>
        <v/>
      </c>
    </row>
    <row r="98" ht="17" customHeight="1">
      <c r="B98" s="18" t="n"/>
      <c r="C98" s="19" t="n"/>
      <c r="D98" s="19" t="n"/>
      <c r="E98" s="10" t="n"/>
      <c r="F98" s="20" t="n"/>
      <c r="G98" s="21">
        <f>IF(E98="","",E98+N(F98))</f>
        <v/>
      </c>
    </row>
    <row r="99" ht="17" customHeight="1">
      <c r="B99" s="18" t="n"/>
      <c r="C99" s="19" t="n"/>
      <c r="D99" s="19" t="n"/>
      <c r="E99" s="10" t="n"/>
      <c r="F99" s="20" t="n"/>
      <c r="G99" s="21">
        <f>IF(E99="","",E99+N(F99))</f>
        <v/>
      </c>
    </row>
    <row r="100" ht="17" customHeight="1">
      <c r="B100" s="18" t="n"/>
      <c r="C100" s="19" t="n"/>
      <c r="D100" s="19" t="n"/>
      <c r="E100" s="10" t="n"/>
      <c r="F100" s="20" t="n"/>
      <c r="G100" s="21">
        <f>IF(E100="","",E100+N(F100))</f>
        <v/>
      </c>
    </row>
    <row r="101" ht="17" customHeight="1">
      <c r="B101" s="18" t="n"/>
      <c r="C101" s="19" t="n"/>
      <c r="D101" s="19" t="n"/>
      <c r="E101" s="10" t="n"/>
      <c r="F101" s="20" t="n"/>
      <c r="G101" s="21">
        <f>IF(E101="","",E101+N(F101))</f>
        <v/>
      </c>
    </row>
    <row r="102" ht="17" customHeight="1">
      <c r="B102" s="18" t="n"/>
      <c r="C102" s="19" t="n"/>
      <c r="D102" s="19" t="n"/>
      <c r="E102" s="10" t="n"/>
      <c r="F102" s="20" t="n"/>
      <c r="G102" s="21">
        <f>IF(E102="","",E102+N(F102))</f>
        <v/>
      </c>
    </row>
    <row r="103" ht="17" customHeight="1">
      <c r="B103" s="18" t="n"/>
      <c r="C103" s="19" t="n"/>
      <c r="D103" s="19" t="n"/>
      <c r="E103" s="10" t="n"/>
      <c r="F103" s="20" t="n"/>
      <c r="G103" s="21">
        <f>IF(E103="","",E103+N(F103))</f>
        <v/>
      </c>
    </row>
    <row r="104" ht="17" customHeight="1">
      <c r="B104" s="18" t="n"/>
      <c r="C104" s="19" t="n"/>
      <c r="D104" s="19" t="n"/>
      <c r="E104" s="10" t="n"/>
      <c r="F104" s="20" t="n"/>
      <c r="G104" s="21">
        <f>IF(E104="","",E104+N(F104))</f>
        <v/>
      </c>
    </row>
    <row r="105" ht="17" customHeight="1">
      <c r="B105" s="18" t="n"/>
      <c r="C105" s="19" t="n"/>
      <c r="D105" s="19" t="n"/>
      <c r="E105" s="10" t="n"/>
      <c r="F105" s="20" t="n"/>
      <c r="G105" s="21">
        <f>IF(E105="","",E105+N(F105))</f>
        <v/>
      </c>
    </row>
    <row r="106" ht="17" customHeight="1">
      <c r="B106" s="18" t="n"/>
      <c r="C106" s="19" t="n"/>
      <c r="D106" s="19" t="n"/>
      <c r="E106" s="10" t="n"/>
      <c r="F106" s="20" t="n"/>
      <c r="G106" s="21">
        <f>IF(E106="","",E106+N(F106))</f>
        <v/>
      </c>
    </row>
    <row r="107" ht="17" customHeight="1">
      <c r="B107" s="18" t="n"/>
      <c r="C107" s="19" t="n"/>
      <c r="D107" s="19" t="n"/>
      <c r="E107" s="10" t="n"/>
      <c r="F107" s="20" t="n"/>
      <c r="G107" s="21">
        <f>IF(E107="","",E107+N(F107))</f>
        <v/>
      </c>
    </row>
    <row r="108" ht="17" customHeight="1">
      <c r="B108" s="18" t="n"/>
      <c r="C108" s="19" t="n"/>
      <c r="D108" s="19" t="n"/>
      <c r="E108" s="10" t="n"/>
      <c r="F108" s="20" t="n"/>
      <c r="G108" s="21">
        <f>IF(E108="","",E108+N(F108))</f>
        <v/>
      </c>
    </row>
    <row r="109" ht="17" customHeight="1">
      <c r="B109" s="18" t="n"/>
      <c r="C109" s="19" t="n"/>
      <c r="D109" s="19" t="n"/>
      <c r="E109" s="10" t="n"/>
      <c r="F109" s="20" t="n"/>
      <c r="G109" s="21">
        <f>IF(E109="","",E109+N(F109))</f>
        <v/>
      </c>
    </row>
    <row r="110" ht="17" customHeight="1">
      <c r="B110" s="18" t="n"/>
      <c r="C110" s="19" t="n"/>
      <c r="D110" s="19" t="n"/>
      <c r="E110" s="10" t="n"/>
      <c r="F110" s="20" t="n"/>
      <c r="G110" s="21">
        <f>IF(E110="","",E110+N(F110))</f>
        <v/>
      </c>
    </row>
    <row r="111" ht="17" customHeight="1">
      <c r="B111" s="18" t="n"/>
      <c r="C111" s="19" t="n"/>
      <c r="D111" s="19" t="n"/>
      <c r="E111" s="10" t="n"/>
      <c r="F111" s="20" t="n"/>
      <c r="G111" s="21">
        <f>IF(E111="","",E111+N(F111))</f>
        <v/>
      </c>
    </row>
    <row r="112" ht="17" customHeight="1">
      <c r="B112" s="18" t="n"/>
      <c r="C112" s="19" t="n"/>
      <c r="D112" s="19" t="n"/>
      <c r="E112" s="10" t="n"/>
      <c r="F112" s="20" t="n"/>
      <c r="G112" s="21">
        <f>IF(E112="","",E112+N(F112))</f>
        <v/>
      </c>
    </row>
    <row r="113" ht="17" customHeight="1">
      <c r="B113" s="18" t="n"/>
      <c r="C113" s="19" t="n"/>
      <c r="D113" s="19" t="n"/>
      <c r="E113" s="10" t="n"/>
      <c r="F113" s="20" t="n"/>
      <c r="G113" s="21">
        <f>IF(E113="","",E113+N(F113))</f>
        <v/>
      </c>
    </row>
    <row r="114" ht="17" customHeight="1">
      <c r="B114" s="18" t="n"/>
      <c r="C114" s="19" t="n"/>
      <c r="D114" s="19" t="n"/>
      <c r="E114" s="10" t="n"/>
      <c r="F114" s="20" t="n"/>
      <c r="G114" s="21">
        <f>IF(E114="","",E114+N(F114))</f>
        <v/>
      </c>
    </row>
    <row r="115" ht="17" customHeight="1">
      <c r="B115" s="18" t="n"/>
      <c r="C115" s="19" t="n"/>
      <c r="D115" s="19" t="n"/>
      <c r="E115" s="10" t="n"/>
      <c r="F115" s="20" t="n"/>
      <c r="G115" s="21">
        <f>IF(E115="","",E115+N(F115))</f>
        <v/>
      </c>
    </row>
    <row r="116" ht="17" customHeight="1">
      <c r="B116" s="18" t="n"/>
      <c r="C116" s="19" t="n"/>
      <c r="D116" s="19" t="n"/>
      <c r="E116" s="10" t="n"/>
      <c r="F116" s="20" t="n"/>
      <c r="G116" s="21">
        <f>IF(E116="","",E116+N(F116))</f>
        <v/>
      </c>
    </row>
    <row r="117" ht="17" customHeight="1">
      <c r="B117" s="18" t="n"/>
      <c r="C117" s="19" t="n"/>
      <c r="D117" s="19" t="n"/>
      <c r="E117" s="10" t="n"/>
      <c r="F117" s="20" t="n"/>
      <c r="G117" s="21">
        <f>IF(E117="","",E117+N(F117))</f>
        <v/>
      </c>
    </row>
    <row r="118" ht="17" customHeight="1">
      <c r="B118" s="18" t="n"/>
      <c r="C118" s="19" t="n"/>
      <c r="D118" s="19" t="n"/>
      <c r="E118" s="10" t="n"/>
      <c r="F118" s="20" t="n"/>
      <c r="G118" s="21">
        <f>IF(E118="","",E118+N(F118))</f>
        <v/>
      </c>
    </row>
    <row r="119" ht="17" customHeight="1">
      <c r="B119" s="18" t="n"/>
      <c r="C119" s="19" t="n"/>
      <c r="D119" s="19" t="n"/>
      <c r="E119" s="10" t="n"/>
      <c r="F119" s="20" t="n"/>
      <c r="G119" s="21">
        <f>IF(E119="","",E119+N(F119))</f>
        <v/>
      </c>
    </row>
    <row r="120" ht="17" customHeight="1">
      <c r="B120" s="18" t="n"/>
      <c r="C120" s="19" t="n"/>
      <c r="D120" s="19" t="n"/>
      <c r="E120" s="10" t="n"/>
      <c r="F120" s="20" t="n"/>
      <c r="G120" s="21">
        <f>IF(E120="","",E120+N(F120))</f>
        <v/>
      </c>
    </row>
    <row r="121" ht="17" customHeight="1">
      <c r="B121" s="18" t="n"/>
      <c r="C121" s="19" t="n"/>
      <c r="D121" s="19" t="n"/>
      <c r="E121" s="10" t="n"/>
      <c r="F121" s="20" t="n"/>
      <c r="G121" s="21">
        <f>IF(E121="","",E121+N(F121))</f>
        <v/>
      </c>
    </row>
    <row r="122" ht="17" customHeight="1">
      <c r="B122" s="18" t="n"/>
      <c r="C122" s="19" t="n"/>
      <c r="D122" s="19" t="n"/>
      <c r="E122" s="10" t="n"/>
      <c r="F122" s="20" t="n"/>
      <c r="G122" s="21">
        <f>IF(E122="","",E122+N(F122))</f>
        <v/>
      </c>
    </row>
    <row r="123" ht="17" customHeight="1">
      <c r="B123" s="18" t="n"/>
      <c r="C123" s="19" t="n"/>
      <c r="D123" s="19" t="n"/>
      <c r="E123" s="10" t="n"/>
      <c r="F123" s="20" t="n"/>
      <c r="G123" s="21">
        <f>IF(E123="","",E123+N(F123))</f>
        <v/>
      </c>
    </row>
    <row r="124" ht="17" customHeight="1">
      <c r="B124" s="18" t="n"/>
      <c r="C124" s="19" t="n"/>
      <c r="D124" s="19" t="n"/>
      <c r="E124" s="10" t="n"/>
      <c r="F124" s="20" t="n"/>
      <c r="G124" s="21">
        <f>IF(E124="","",E124+N(F124))</f>
        <v/>
      </c>
    </row>
    <row r="125" ht="17" customHeight="1">
      <c r="B125" s="18" t="n"/>
      <c r="C125" s="19" t="n"/>
      <c r="D125" s="19" t="n"/>
      <c r="E125" s="10" t="n"/>
      <c r="F125" s="20" t="n"/>
      <c r="G125" s="21">
        <f>IF(E125="","",E125+N(F125))</f>
        <v/>
      </c>
    </row>
    <row r="126" ht="17" customHeight="1">
      <c r="B126" s="18" t="n"/>
      <c r="C126" s="19" t="n"/>
      <c r="D126" s="19" t="n"/>
      <c r="E126" s="10" t="n"/>
      <c r="F126" s="20" t="n"/>
      <c r="G126" s="21">
        <f>IF(E126="","",E126+N(F126))</f>
        <v/>
      </c>
    </row>
    <row r="127" ht="17" customHeight="1">
      <c r="B127" s="18" t="n"/>
      <c r="C127" s="19" t="n"/>
      <c r="D127" s="19" t="n"/>
      <c r="E127" s="10" t="n"/>
      <c r="F127" s="20" t="n"/>
      <c r="G127" s="21">
        <f>IF(E127="","",E127+N(F127))</f>
        <v/>
      </c>
    </row>
    <row r="128" ht="17" customHeight="1">
      <c r="B128" s="18" t="n"/>
      <c r="C128" s="19" t="n"/>
      <c r="D128" s="19" t="n"/>
      <c r="E128" s="10" t="n"/>
      <c r="F128" s="20" t="n"/>
      <c r="G128" s="21">
        <f>IF(E128="","",E128+N(F128))</f>
        <v/>
      </c>
    </row>
    <row r="129" ht="17" customHeight="1">
      <c r="B129" s="18" t="n"/>
      <c r="C129" s="19" t="n"/>
      <c r="D129" s="19" t="n"/>
      <c r="E129" s="10" t="n"/>
      <c r="F129" s="20" t="n"/>
      <c r="G129" s="21">
        <f>IF(E129="","",E129+N(F129))</f>
        <v/>
      </c>
    </row>
    <row r="130" ht="17" customHeight="1">
      <c r="B130" s="18" t="n"/>
      <c r="C130" s="19" t="n"/>
      <c r="D130" s="19" t="n"/>
      <c r="E130" s="10" t="n"/>
      <c r="F130" s="20" t="n"/>
      <c r="G130" s="21">
        <f>IF(E130="","",E130+N(F130))</f>
        <v/>
      </c>
    </row>
    <row r="131" ht="17" customHeight="1">
      <c r="B131" s="18" t="n"/>
      <c r="C131" s="19" t="n"/>
      <c r="D131" s="19" t="n"/>
      <c r="E131" s="10" t="n"/>
      <c r="F131" s="20" t="n"/>
      <c r="G131" s="21">
        <f>IF(E131="","",E131+N(F131))</f>
        <v/>
      </c>
    </row>
    <row r="132" ht="17" customHeight="1">
      <c r="B132" s="18" t="n"/>
      <c r="C132" s="19" t="n"/>
      <c r="D132" s="19" t="n"/>
      <c r="E132" s="10" t="n"/>
      <c r="F132" s="20" t="n"/>
      <c r="G132" s="21">
        <f>IF(E132="","",E132+N(F132))</f>
        <v/>
      </c>
    </row>
    <row r="133" ht="17" customHeight="1">
      <c r="B133" s="18" t="n"/>
      <c r="C133" s="19" t="n"/>
      <c r="D133" s="19" t="n"/>
      <c r="E133" s="10" t="n"/>
      <c r="F133" s="20" t="n"/>
      <c r="G133" s="21">
        <f>IF(E133="","",E133+N(F133))</f>
        <v/>
      </c>
    </row>
    <row r="134" ht="17" customHeight="1">
      <c r="B134" s="18" t="n"/>
      <c r="C134" s="19" t="n"/>
      <c r="D134" s="19" t="n"/>
      <c r="E134" s="10" t="n"/>
      <c r="F134" s="20" t="n"/>
      <c r="G134" s="21">
        <f>IF(E134="","",E134+N(F134))</f>
        <v/>
      </c>
    </row>
    <row r="135" ht="17" customHeight="1">
      <c r="B135" s="18" t="n"/>
      <c r="C135" s="19" t="n"/>
      <c r="D135" s="19" t="n"/>
      <c r="E135" s="10" t="n"/>
      <c r="F135" s="20" t="n"/>
      <c r="G135" s="21">
        <f>IF(E135="","",E135+N(F135))</f>
        <v/>
      </c>
    </row>
    <row r="136" ht="17" customHeight="1">
      <c r="B136" s="18" t="n"/>
      <c r="C136" s="19" t="n"/>
      <c r="D136" s="19" t="n"/>
      <c r="E136" s="10" t="n"/>
      <c r="F136" s="20" t="n"/>
      <c r="G136" s="21">
        <f>IF(E136="","",E136+N(F136))</f>
        <v/>
      </c>
    </row>
    <row r="137" ht="17" customHeight="1">
      <c r="B137" s="18" t="n"/>
      <c r="C137" s="19" t="n"/>
      <c r="D137" s="19" t="n"/>
      <c r="E137" s="10" t="n"/>
      <c r="F137" s="20" t="n"/>
      <c r="G137" s="21">
        <f>IF(E137="","",E137+N(F137))</f>
        <v/>
      </c>
    </row>
    <row r="138" ht="17" customHeight="1">
      <c r="B138" s="18" t="n"/>
      <c r="C138" s="19" t="n"/>
      <c r="D138" s="19" t="n"/>
      <c r="E138" s="10" t="n"/>
      <c r="F138" s="20" t="n"/>
      <c r="G138" s="21">
        <f>IF(E138="","",E138+N(F138))</f>
        <v/>
      </c>
    </row>
    <row r="139" ht="17" customHeight="1">
      <c r="B139" s="18" t="n"/>
      <c r="C139" s="19" t="n"/>
      <c r="D139" s="19" t="n"/>
      <c r="E139" s="10" t="n"/>
      <c r="F139" s="20" t="n"/>
      <c r="G139" s="21">
        <f>IF(E139="","",E139+N(F139))</f>
        <v/>
      </c>
    </row>
    <row r="140" ht="17" customHeight="1">
      <c r="B140" s="18" t="n"/>
      <c r="C140" s="19" t="n"/>
      <c r="D140" s="19" t="n"/>
      <c r="E140" s="10" t="n"/>
      <c r="F140" s="20" t="n"/>
      <c r="G140" s="21">
        <f>IF(E140="","",E140+N(F140))</f>
        <v/>
      </c>
    </row>
    <row r="141" ht="17" customHeight="1">
      <c r="B141" s="18" t="n"/>
      <c r="C141" s="19" t="n"/>
      <c r="D141" s="19" t="n"/>
      <c r="E141" s="10" t="n"/>
      <c r="F141" s="20" t="n"/>
      <c r="G141" s="21">
        <f>IF(E141="","",E141+N(F141))</f>
        <v/>
      </c>
    </row>
    <row r="142" ht="17" customHeight="1">
      <c r="B142" s="18" t="n"/>
      <c r="C142" s="19" t="n"/>
      <c r="D142" s="19" t="n"/>
      <c r="E142" s="10" t="n"/>
      <c r="F142" s="20" t="n"/>
      <c r="G142" s="21">
        <f>IF(E142="","",E142+N(F142))</f>
        <v/>
      </c>
    </row>
    <row r="143" ht="17" customHeight="1">
      <c r="B143" s="18" t="n"/>
      <c r="C143" s="19" t="n"/>
      <c r="D143" s="19" t="n"/>
      <c r="E143" s="10" t="n"/>
      <c r="F143" s="20" t="n"/>
      <c r="G143" s="21">
        <f>IF(E143="","",E143+N(F143))</f>
        <v/>
      </c>
    </row>
    <row r="144" ht="17" customHeight="1">
      <c r="B144" s="18" t="n"/>
      <c r="C144" s="19" t="n"/>
      <c r="D144" s="19" t="n"/>
      <c r="E144" s="10" t="n"/>
      <c r="F144" s="20" t="n"/>
      <c r="G144" s="21">
        <f>IF(E144="","",E144+N(F144))</f>
        <v/>
      </c>
    </row>
    <row r="145" ht="17" customHeight="1">
      <c r="B145" s="18" t="n"/>
      <c r="C145" s="19" t="n"/>
      <c r="D145" s="19" t="n"/>
      <c r="E145" s="10" t="n"/>
      <c r="F145" s="20" t="n"/>
      <c r="G145" s="21">
        <f>IF(E145="","",E145+N(F145))</f>
        <v/>
      </c>
    </row>
    <row r="146" ht="17" customHeight="1">
      <c r="B146" s="18" t="n"/>
      <c r="C146" s="19" t="n"/>
      <c r="D146" s="19" t="n"/>
      <c r="E146" s="10" t="n"/>
      <c r="F146" s="20" t="n"/>
      <c r="G146" s="21">
        <f>IF(E146="","",E146+N(F146))</f>
        <v/>
      </c>
    </row>
    <row r="147" ht="17" customHeight="1">
      <c r="B147" s="18" t="n"/>
      <c r="C147" s="19" t="n"/>
      <c r="D147" s="19" t="n"/>
      <c r="E147" s="10" t="n"/>
      <c r="F147" s="20" t="n"/>
      <c r="G147" s="21">
        <f>IF(E147="","",E147+N(F147))</f>
        <v/>
      </c>
    </row>
    <row r="148" ht="17" customHeight="1">
      <c r="B148" s="18" t="n"/>
      <c r="C148" s="19" t="n"/>
      <c r="D148" s="19" t="n"/>
      <c r="E148" s="10" t="n"/>
      <c r="F148" s="20" t="n"/>
      <c r="G148" s="21">
        <f>IF(E148="","",E148+N(F148))</f>
        <v/>
      </c>
    </row>
    <row r="149" ht="17" customHeight="1">
      <c r="B149" s="18" t="n"/>
      <c r="C149" s="19" t="n"/>
      <c r="D149" s="19" t="n"/>
      <c r="E149" s="10" t="n"/>
      <c r="F149" s="20" t="n"/>
      <c r="G149" s="21">
        <f>IF(E149="","",E149+N(F149))</f>
        <v/>
      </c>
    </row>
    <row r="150" ht="17" customHeight="1">
      <c r="B150" s="18" t="n"/>
      <c r="C150" s="19" t="n"/>
      <c r="D150" s="19" t="n"/>
      <c r="E150" s="10" t="n"/>
      <c r="F150" s="20" t="n"/>
      <c r="G150" s="21">
        <f>IF(E150="","",E150+N(F150))</f>
        <v/>
      </c>
    </row>
    <row r="151" ht="17" customHeight="1">
      <c r="B151" s="18" t="n"/>
      <c r="C151" s="19" t="n"/>
      <c r="D151" s="19" t="n"/>
      <c r="E151" s="10" t="n"/>
      <c r="F151" s="20" t="n"/>
      <c r="G151" s="21">
        <f>IF(E151="","",E151+N(F151))</f>
        <v/>
      </c>
    </row>
    <row r="152" ht="17" customHeight="1">
      <c r="B152" s="18" t="n"/>
      <c r="C152" s="19" t="n"/>
      <c r="D152" s="19" t="n"/>
      <c r="E152" s="10" t="n"/>
      <c r="F152" s="20" t="n"/>
      <c r="G152" s="21">
        <f>IF(E152="","",E152+N(F152))</f>
        <v/>
      </c>
    </row>
    <row r="153" ht="17" customHeight="1">
      <c r="B153" s="18" t="n"/>
      <c r="C153" s="19" t="n"/>
      <c r="D153" s="19" t="n"/>
      <c r="E153" s="10" t="n"/>
      <c r="F153" s="20" t="n"/>
      <c r="G153" s="21">
        <f>IF(E153="","",E153+N(F153))</f>
        <v/>
      </c>
    </row>
    <row r="154" ht="17" customHeight="1">
      <c r="B154" s="18" t="n"/>
      <c r="C154" s="19" t="n"/>
      <c r="D154" s="19" t="n"/>
      <c r="E154" s="10" t="n"/>
      <c r="F154" s="20" t="n"/>
      <c r="G154" s="21">
        <f>IF(E154="","",E154+N(F154))</f>
        <v/>
      </c>
    </row>
    <row r="155" ht="17" customHeight="1">
      <c r="B155" s="18" t="n"/>
      <c r="C155" s="19" t="n"/>
      <c r="D155" s="19" t="n"/>
      <c r="E155" s="10" t="n"/>
      <c r="F155" s="20" t="n"/>
      <c r="G155" s="21">
        <f>IF(E155="","",E155+N(F155))</f>
        <v/>
      </c>
    </row>
    <row r="156" ht="17" customHeight="1">
      <c r="B156" s="18" t="n"/>
      <c r="C156" s="19" t="n"/>
      <c r="D156" s="19" t="n"/>
      <c r="E156" s="10" t="n"/>
      <c r="F156" s="20" t="n"/>
      <c r="G156" s="21">
        <f>IF(E156="","",E156+N(F156))</f>
        <v/>
      </c>
    </row>
    <row r="157" ht="17" customHeight="1">
      <c r="B157" s="18" t="n"/>
      <c r="C157" s="19" t="n"/>
      <c r="D157" s="19" t="n"/>
      <c r="E157" s="10" t="n"/>
      <c r="F157" s="20" t="n"/>
      <c r="G157" s="21">
        <f>IF(E157="","",E157+N(F157))</f>
        <v/>
      </c>
    </row>
    <row r="158" ht="17" customHeight="1">
      <c r="B158" s="18" t="n"/>
      <c r="C158" s="19" t="n"/>
      <c r="D158" s="19" t="n"/>
      <c r="E158" s="10" t="n"/>
      <c r="F158" s="20" t="n"/>
      <c r="G158" s="21">
        <f>IF(E158="","",E158+N(F158))</f>
        <v/>
      </c>
    </row>
    <row r="159" ht="17" customHeight="1">
      <c r="B159" s="18" t="n"/>
      <c r="C159" s="19" t="n"/>
      <c r="D159" s="19" t="n"/>
      <c r="E159" s="10" t="n"/>
      <c r="F159" s="20" t="n"/>
      <c r="G159" s="21">
        <f>IF(E159="","",E159+N(F159))</f>
        <v/>
      </c>
    </row>
    <row r="160" ht="17" customHeight="1">
      <c r="B160" s="18" t="n"/>
      <c r="C160" s="19" t="n"/>
      <c r="D160" s="19" t="n"/>
      <c r="E160" s="10" t="n"/>
      <c r="F160" s="20" t="n"/>
      <c r="G160" s="21">
        <f>IF(E160="","",E160+N(F160))</f>
        <v/>
      </c>
    </row>
    <row r="161" ht="17" customHeight="1">
      <c r="B161" s="18" t="n"/>
      <c r="C161" s="19" t="n"/>
      <c r="D161" s="19" t="n"/>
      <c r="E161" s="10" t="n"/>
      <c r="F161" s="20" t="n"/>
      <c r="G161" s="21">
        <f>IF(E161="","",E161+N(F161))</f>
        <v/>
      </c>
    </row>
    <row r="162" ht="17" customHeight="1">
      <c r="B162" s="18" t="n"/>
      <c r="C162" s="19" t="n"/>
      <c r="D162" s="19" t="n"/>
      <c r="E162" s="10" t="n"/>
      <c r="F162" s="20" t="n"/>
      <c r="G162" s="21">
        <f>IF(E162="","",E162+N(F162))</f>
        <v/>
      </c>
    </row>
    <row r="163" ht="17" customHeight="1">
      <c r="B163" s="18" t="n"/>
      <c r="C163" s="19" t="n"/>
      <c r="D163" s="19" t="n"/>
      <c r="E163" s="10" t="n"/>
      <c r="F163" s="20" t="n"/>
      <c r="G163" s="21">
        <f>IF(E163="","",E163+N(F163))</f>
        <v/>
      </c>
    </row>
    <row r="164" ht="17" customHeight="1">
      <c r="B164" s="18" t="n"/>
      <c r="C164" s="19" t="n"/>
      <c r="D164" s="19" t="n"/>
      <c r="E164" s="10" t="n"/>
      <c r="F164" s="20" t="n"/>
      <c r="G164" s="21">
        <f>IF(E164="","",E164+N(F164))</f>
        <v/>
      </c>
    </row>
    <row r="165" ht="17" customHeight="1">
      <c r="B165" s="18" t="n"/>
      <c r="C165" s="19" t="n"/>
      <c r="D165" s="19" t="n"/>
      <c r="E165" s="10" t="n"/>
      <c r="F165" s="20" t="n"/>
      <c r="G165" s="21">
        <f>IF(E165="","",E165+N(F165))</f>
        <v/>
      </c>
    </row>
    <row r="166" ht="17" customHeight="1">
      <c r="B166" s="18" t="n"/>
      <c r="C166" s="19" t="n"/>
      <c r="D166" s="19" t="n"/>
      <c r="E166" s="10" t="n"/>
      <c r="F166" s="20" t="n"/>
      <c r="G166" s="21">
        <f>IF(E166="","",E166+N(F166))</f>
        <v/>
      </c>
    </row>
    <row r="167" ht="17" customHeight="1">
      <c r="B167" s="18" t="n"/>
      <c r="C167" s="19" t="n"/>
      <c r="D167" s="19" t="n"/>
      <c r="E167" s="10" t="n"/>
      <c r="F167" s="20" t="n"/>
      <c r="G167" s="21">
        <f>IF(E167="","",E167+N(F167))</f>
        <v/>
      </c>
    </row>
    <row r="168" ht="17" customHeight="1">
      <c r="B168" s="18" t="n"/>
      <c r="C168" s="19" t="n"/>
      <c r="D168" s="19" t="n"/>
      <c r="E168" s="10" t="n"/>
      <c r="F168" s="20" t="n"/>
      <c r="G168" s="21">
        <f>IF(E168="","",E168+N(F168))</f>
        <v/>
      </c>
    </row>
    <row r="169" ht="17" customHeight="1">
      <c r="B169" s="18" t="n"/>
      <c r="C169" s="19" t="n"/>
      <c r="D169" s="19" t="n"/>
      <c r="E169" s="10" t="n"/>
      <c r="F169" s="20" t="n"/>
      <c r="G169" s="21">
        <f>IF(E169="","",E169+N(F169))</f>
        <v/>
      </c>
    </row>
    <row r="170" ht="17" customHeight="1">
      <c r="B170" s="18" t="n"/>
      <c r="C170" s="19" t="n"/>
      <c r="D170" s="19" t="n"/>
      <c r="E170" s="10" t="n"/>
      <c r="F170" s="20" t="n"/>
      <c r="G170" s="21">
        <f>IF(E170="","",E170+N(F170))</f>
        <v/>
      </c>
    </row>
    <row r="171" ht="17" customHeight="1">
      <c r="B171" s="18" t="n"/>
      <c r="C171" s="19" t="n"/>
      <c r="D171" s="19" t="n"/>
      <c r="E171" s="10" t="n"/>
      <c r="F171" s="20" t="n"/>
      <c r="G171" s="21">
        <f>IF(E171="","",E171+N(F171))</f>
        <v/>
      </c>
    </row>
    <row r="172" ht="17" customHeight="1">
      <c r="B172" s="18" t="n"/>
      <c r="C172" s="19" t="n"/>
      <c r="D172" s="19" t="n"/>
      <c r="E172" s="10" t="n"/>
      <c r="F172" s="20" t="n"/>
      <c r="G172" s="21">
        <f>IF(E172="","",E172+N(F172))</f>
        <v/>
      </c>
    </row>
    <row r="173" ht="17" customHeight="1">
      <c r="B173" s="18" t="n"/>
      <c r="C173" s="19" t="n"/>
      <c r="D173" s="19" t="n"/>
      <c r="E173" s="10" t="n"/>
      <c r="F173" s="20" t="n"/>
      <c r="G173" s="21">
        <f>IF(E173="","",E173+N(F173))</f>
        <v/>
      </c>
    </row>
    <row r="174" ht="17" customHeight="1">
      <c r="B174" s="18" t="n"/>
      <c r="C174" s="19" t="n"/>
      <c r="D174" s="19" t="n"/>
      <c r="E174" s="10" t="n"/>
      <c r="F174" s="20" t="n"/>
      <c r="G174" s="21">
        <f>IF(E174="","",E174+N(F174))</f>
        <v/>
      </c>
    </row>
    <row r="175" ht="17" customHeight="1">
      <c r="B175" s="18" t="n"/>
      <c r="C175" s="19" t="n"/>
      <c r="D175" s="19" t="n"/>
      <c r="E175" s="10" t="n"/>
      <c r="F175" s="20" t="n"/>
      <c r="G175" s="21">
        <f>IF(E175="","",E175+N(F175))</f>
        <v/>
      </c>
    </row>
    <row r="176" ht="17" customHeight="1">
      <c r="B176" s="18" t="n"/>
      <c r="C176" s="19" t="n"/>
      <c r="D176" s="19" t="n"/>
      <c r="E176" s="10" t="n"/>
      <c r="F176" s="20" t="n"/>
      <c r="G176" s="21">
        <f>IF(E176="","",E176+N(F176))</f>
        <v/>
      </c>
    </row>
    <row r="177" ht="17" customHeight="1">
      <c r="B177" s="18" t="n"/>
      <c r="C177" s="19" t="n"/>
      <c r="D177" s="19" t="n"/>
      <c r="E177" s="10" t="n"/>
      <c r="F177" s="20" t="n"/>
      <c r="G177" s="21">
        <f>IF(E177="","",E177+N(F177))</f>
        <v/>
      </c>
    </row>
    <row r="178" ht="17" customHeight="1">
      <c r="B178" s="18" t="n"/>
      <c r="C178" s="19" t="n"/>
      <c r="D178" s="19" t="n"/>
      <c r="E178" s="10" t="n"/>
      <c r="F178" s="20" t="n"/>
      <c r="G178" s="21">
        <f>IF(E178="","",E178+N(F178))</f>
        <v/>
      </c>
    </row>
    <row r="179" ht="17" customHeight="1">
      <c r="B179" s="18" t="n"/>
      <c r="C179" s="19" t="n"/>
      <c r="D179" s="19" t="n"/>
      <c r="E179" s="10" t="n"/>
      <c r="F179" s="20" t="n"/>
      <c r="G179" s="21">
        <f>IF(E179="","",E179+N(F179))</f>
        <v/>
      </c>
    </row>
    <row r="180" ht="17" customHeight="1">
      <c r="B180" s="18" t="n"/>
      <c r="C180" s="19" t="n"/>
      <c r="D180" s="19" t="n"/>
      <c r="E180" s="10" t="n"/>
      <c r="F180" s="20" t="n"/>
      <c r="G180" s="21">
        <f>IF(E180="","",E180+N(F180))</f>
        <v/>
      </c>
    </row>
    <row r="181" ht="17" customHeight="1">
      <c r="B181" s="18" t="n"/>
      <c r="C181" s="19" t="n"/>
      <c r="D181" s="19" t="n"/>
      <c r="E181" s="10" t="n"/>
      <c r="F181" s="20" t="n"/>
      <c r="G181" s="21">
        <f>IF(E181="","",E181+N(F181))</f>
        <v/>
      </c>
    </row>
    <row r="182" ht="17" customHeight="1">
      <c r="B182" s="18" t="n"/>
      <c r="C182" s="19" t="n"/>
      <c r="D182" s="19" t="n"/>
      <c r="E182" s="10" t="n"/>
      <c r="F182" s="20" t="n"/>
      <c r="G182" s="21">
        <f>IF(E182="","",E182+N(F182))</f>
        <v/>
      </c>
    </row>
    <row r="183" ht="17" customHeight="1">
      <c r="B183" s="18" t="n"/>
      <c r="C183" s="19" t="n"/>
      <c r="D183" s="19" t="n"/>
      <c r="E183" s="10" t="n"/>
      <c r="F183" s="20" t="n"/>
      <c r="G183" s="21">
        <f>IF(E183="","",E183+N(F183))</f>
        <v/>
      </c>
    </row>
    <row r="184" ht="17" customHeight="1">
      <c r="B184" s="18" t="n"/>
      <c r="C184" s="19" t="n"/>
      <c r="D184" s="19" t="n"/>
      <c r="E184" s="10" t="n"/>
      <c r="F184" s="20" t="n"/>
      <c r="G184" s="21">
        <f>IF(E184="","",E184+N(F184))</f>
        <v/>
      </c>
    </row>
    <row r="185" ht="17" customHeight="1">
      <c r="B185" s="18" t="n"/>
      <c r="C185" s="19" t="n"/>
      <c r="D185" s="19" t="n"/>
      <c r="E185" s="10" t="n"/>
      <c r="F185" s="20" t="n"/>
      <c r="G185" s="21">
        <f>IF(E185="","",E185+N(F185))</f>
        <v/>
      </c>
    </row>
    <row r="186" ht="17" customHeight="1">
      <c r="B186" s="18" t="n"/>
      <c r="C186" s="19" t="n"/>
      <c r="D186" s="19" t="n"/>
      <c r="E186" s="10" t="n"/>
      <c r="F186" s="20" t="n"/>
      <c r="G186" s="21">
        <f>IF(E186="","",E186+N(F186))</f>
        <v/>
      </c>
    </row>
    <row r="187" ht="17" customHeight="1">
      <c r="B187" s="18" t="n"/>
      <c r="C187" s="19" t="n"/>
      <c r="D187" s="19" t="n"/>
      <c r="E187" s="10" t="n"/>
      <c r="F187" s="20" t="n"/>
      <c r="G187" s="21">
        <f>IF(E187="","",E187+N(F187))</f>
        <v/>
      </c>
    </row>
    <row r="188" ht="17" customHeight="1">
      <c r="B188" s="18" t="n"/>
      <c r="C188" s="19" t="n"/>
      <c r="D188" s="19" t="n"/>
      <c r="E188" s="10" t="n"/>
      <c r="F188" s="20" t="n"/>
      <c r="G188" s="21">
        <f>IF(E188="","",E188+N(F188))</f>
        <v/>
      </c>
    </row>
    <row r="189" ht="17" customHeight="1">
      <c r="B189" s="18" t="n"/>
      <c r="C189" s="19" t="n"/>
      <c r="D189" s="19" t="n"/>
      <c r="E189" s="10" t="n"/>
      <c r="F189" s="20" t="n"/>
      <c r="G189" s="21">
        <f>IF(E189="","",E189+N(F189))</f>
        <v/>
      </c>
    </row>
    <row r="190" ht="17" customHeight="1">
      <c r="B190" s="18" t="n"/>
      <c r="C190" s="19" t="n"/>
      <c r="D190" s="19" t="n"/>
      <c r="E190" s="10" t="n"/>
      <c r="F190" s="20" t="n"/>
      <c r="G190" s="21">
        <f>IF(E190="","",E190+N(F190))</f>
        <v/>
      </c>
    </row>
    <row r="191" ht="17" customHeight="1">
      <c r="B191" s="18" t="n"/>
      <c r="C191" s="19" t="n"/>
      <c r="D191" s="19" t="n"/>
      <c r="E191" s="10" t="n"/>
      <c r="F191" s="20" t="n"/>
      <c r="G191" s="21">
        <f>IF(E191="","",E191+N(F191))</f>
        <v/>
      </c>
    </row>
    <row r="192" ht="17" customHeight="1">
      <c r="B192" s="18" t="n"/>
      <c r="C192" s="19" t="n"/>
      <c r="D192" s="19" t="n"/>
      <c r="E192" s="10" t="n"/>
      <c r="F192" s="20" t="n"/>
      <c r="G192" s="21">
        <f>IF(E192="","",E192+N(F192))</f>
        <v/>
      </c>
    </row>
    <row r="193" ht="17" customHeight="1">
      <c r="B193" s="18" t="n"/>
      <c r="C193" s="19" t="n"/>
      <c r="D193" s="19" t="n"/>
      <c r="E193" s="10" t="n"/>
      <c r="F193" s="20" t="n"/>
      <c r="G193" s="21">
        <f>IF(E193="","",E193+N(F193))</f>
        <v/>
      </c>
    </row>
    <row r="194" ht="17" customHeight="1">
      <c r="B194" s="18" t="n"/>
      <c r="C194" s="19" t="n"/>
      <c r="D194" s="19" t="n"/>
      <c r="E194" s="10" t="n"/>
      <c r="F194" s="20" t="n"/>
      <c r="G194" s="21">
        <f>IF(E194="","",E194+N(F194))</f>
        <v/>
      </c>
    </row>
    <row r="195" ht="17" customHeight="1">
      <c r="B195" s="18" t="n"/>
      <c r="C195" s="19" t="n"/>
      <c r="D195" s="19" t="n"/>
      <c r="E195" s="10" t="n"/>
      <c r="F195" s="20" t="n"/>
      <c r="G195" s="21">
        <f>IF(E195="","",E195+N(F195))</f>
        <v/>
      </c>
    </row>
    <row r="196" ht="17" customHeight="1">
      <c r="B196" s="18" t="n"/>
      <c r="C196" s="19" t="n"/>
      <c r="D196" s="19" t="n"/>
      <c r="E196" s="10" t="n"/>
      <c r="F196" s="20" t="n"/>
      <c r="G196" s="21">
        <f>IF(E196="","",E196+N(F196))</f>
        <v/>
      </c>
    </row>
    <row r="197" ht="17" customHeight="1">
      <c r="B197" s="18" t="n"/>
      <c r="C197" s="19" t="n"/>
      <c r="D197" s="19" t="n"/>
      <c r="E197" s="10" t="n"/>
      <c r="F197" s="20" t="n"/>
      <c r="G197" s="21">
        <f>IF(E197="","",E197+N(F197))</f>
        <v/>
      </c>
    </row>
    <row r="198" ht="17" customHeight="1">
      <c r="B198" s="18" t="n"/>
      <c r="C198" s="19" t="n"/>
      <c r="D198" s="19" t="n"/>
      <c r="E198" s="10" t="n"/>
      <c r="F198" s="20" t="n"/>
      <c r="G198" s="21">
        <f>IF(E198="","",E198+N(F198))</f>
        <v/>
      </c>
    </row>
    <row r="199" ht="17" customHeight="1">
      <c r="B199" s="18" t="n"/>
      <c r="C199" s="19" t="n"/>
      <c r="D199" s="19" t="n"/>
      <c r="E199" s="10" t="n"/>
      <c r="F199" s="20" t="n"/>
      <c r="G199" s="21">
        <f>IF(E199="","",E199+N(F199))</f>
        <v/>
      </c>
    </row>
    <row r="200" ht="17" customHeight="1">
      <c r="B200" s="18" t="n"/>
      <c r="C200" s="19" t="n"/>
      <c r="D200" s="19" t="n"/>
      <c r="E200" s="10" t="n"/>
      <c r="F200" s="20" t="n"/>
      <c r="G200" s="21">
        <f>IF(E200="","",E200+N(F200))</f>
        <v/>
      </c>
    </row>
    <row r="201" ht="17" customHeight="1">
      <c r="B201" s="18" t="n"/>
      <c r="C201" s="19" t="n"/>
      <c r="D201" s="19" t="n"/>
      <c r="E201" s="10" t="n"/>
      <c r="F201" s="20" t="n"/>
      <c r="G201" s="21">
        <f>IF(E201="","",E201+N(F201))</f>
        <v/>
      </c>
    </row>
    <row r="202" ht="17" customHeight="1">
      <c r="B202" s="18" t="n"/>
      <c r="C202" s="19" t="n"/>
      <c r="D202" s="19" t="n"/>
      <c r="E202" s="10" t="n"/>
      <c r="F202" s="20" t="n"/>
      <c r="G202" s="21">
        <f>IF(E202="","",E202+N(F202))</f>
        <v/>
      </c>
    </row>
    <row r="203" ht="17" customHeight="1">
      <c r="B203" s="18" t="n"/>
      <c r="C203" s="19" t="n"/>
      <c r="D203" s="19" t="n"/>
      <c r="E203" s="10" t="n"/>
      <c r="F203" s="20" t="n"/>
      <c r="G203" s="21">
        <f>IF(E203="","",E203+N(F203))</f>
        <v/>
      </c>
    </row>
    <row r="204" ht="17" customHeight="1">
      <c r="B204" s="18" t="n"/>
      <c r="C204" s="19" t="n"/>
      <c r="D204" s="19" t="n"/>
      <c r="E204" s="10" t="n"/>
      <c r="F204" s="20" t="n"/>
      <c r="G204" s="21">
        <f>IF(E204="","",E204+N(F204))</f>
        <v/>
      </c>
    </row>
    <row r="205" ht="17" customHeight="1">
      <c r="B205" s="18" t="n"/>
      <c r="C205" s="19" t="n"/>
      <c r="D205" s="19" t="n"/>
      <c r="E205" s="10" t="n"/>
      <c r="F205" s="20" t="n"/>
      <c r="G205" s="21">
        <f>IF(E205="","",E205+N(F205))</f>
        <v/>
      </c>
    </row>
  </sheetData>
  <mergeCells count="2">
    <mergeCell ref="B3:G3"/>
    <mergeCell ref="I17:J17"/>
  </mergeCells>
  <dataValidations count="1">
    <dataValidation sqref="D6:D205" showDropDown="0" showInputMessage="0" showErrorMessage="1" allowBlank="1" errorTitle="Not on the list" error="Pick one of the categories in the drop-down." type="list">
      <formula1>"Software and subscriptions,Accountancy and professional,Insurance,Bank charges,Postage and packaging,Travel,Training,Home office,Other"</formula1>
    </dataValidation>
  </dataValidations>
  <pageMargins left="0.75" right="0.75" top="1" bottom="1" header="0.5" footer="0.5"/>
</worksheet>
</file>

<file path=xl/worksheets/sheet4.xml><?xml version="1.0" encoding="utf-8"?>
<worksheet xmlns="http://schemas.openxmlformats.org/spreadsheetml/2006/main">
  <sheetPr>
    <tabColor rgb="001F2A37"/>
    <outlinePr summaryBelow="1" summaryRight="1"/>
    <pageSetUpPr/>
  </sheetPr>
  <dimension ref="B2:E35"/>
  <sheetViews>
    <sheetView showGridLines="0" workbookViewId="0">
      <selection activeCell="A1" sqref="A1"/>
    </sheetView>
  </sheetViews>
  <sheetFormatPr baseColWidth="8" defaultRowHeight="15"/>
  <cols>
    <col width="3" customWidth="1" min="1" max="1"/>
    <col width="34" customWidth="1" min="2" max="2"/>
    <col width="15" customWidth="1" min="3" max="3"/>
    <col width="3" customWidth="1" min="4" max="4"/>
    <col width="50" customWidth="1" min="5" max="5"/>
  </cols>
  <sheetData>
    <row r="2">
      <c r="B2" s="3" t="inlineStr">
        <is>
          <t>Year summary</t>
        </is>
      </c>
    </row>
    <row r="3" ht="22" customHeight="1">
      <c r="B3" s="4" t="inlineStr">
        <is>
          <t>Everything here comes from the Monthly figures sheet. Nothing to type.</t>
        </is>
      </c>
    </row>
    <row r="5">
      <c r="B5" s="13" t="inlineStr">
        <is>
          <t>Profit and loss</t>
        </is>
      </c>
      <c r="C5" s="23" t="n"/>
      <c r="D5" s="23" t="n"/>
      <c r="E5" s="24" t="n"/>
    </row>
    <row r="6" ht="19" customHeight="1">
      <c r="B6" s="5" t="inlineStr">
        <is>
          <t>Product sales</t>
        </is>
      </c>
      <c r="C6" s="11">
        <f>'Monthly figures'!C20</f>
        <v/>
      </c>
    </row>
    <row r="7" ht="19" customHeight="1">
      <c r="B7" s="5" t="inlineStr">
        <is>
          <t>Shipping income</t>
        </is>
      </c>
      <c r="C7" s="11">
        <f>'Monthly figures'!D20</f>
        <v/>
      </c>
    </row>
    <row r="8" ht="19" customHeight="1">
      <c r="B8" s="5" t="inlineStr">
        <is>
          <t>Refunds</t>
        </is>
      </c>
      <c r="C8" s="11">
        <f>-'Monthly figures'!E20</f>
        <v/>
      </c>
    </row>
    <row r="9" ht="19" customHeight="1">
      <c r="B9" s="25" t="inlineStr">
        <is>
          <t>Net revenue</t>
        </is>
      </c>
      <c r="C9" s="26">
        <f>'Monthly figures'!F20</f>
        <v/>
      </c>
    </row>
    <row r="10" ht="19" customHeight="1">
      <c r="B10" s="5" t="inlineStr">
        <is>
          <t>Cost of sales</t>
        </is>
      </c>
      <c r="C10" s="11">
        <f>-'Monthly figures'!G20</f>
        <v/>
      </c>
    </row>
    <row r="11" ht="19" customHeight="1">
      <c r="B11" s="25" t="inlineStr">
        <is>
          <t>Gross profit</t>
        </is>
      </c>
      <c r="C11" s="26">
        <f>'Monthly figures'!H20</f>
        <v/>
      </c>
    </row>
    <row r="12" ht="19" customHeight="1">
      <c r="B12" s="5" t="inlineStr">
        <is>
          <t>Platform and payment fees</t>
        </is>
      </c>
      <c r="C12" s="11">
        <f>-'Monthly figures'!J20</f>
        <v/>
      </c>
    </row>
    <row r="13" ht="19" customHeight="1">
      <c r="B13" s="5" t="inlineStr">
        <is>
          <t>Advertising</t>
        </is>
      </c>
      <c r="C13" s="11">
        <f>-'Monthly figures'!K20</f>
        <v/>
      </c>
    </row>
    <row r="14" ht="19" customHeight="1">
      <c r="B14" s="5" t="inlineStr">
        <is>
          <t>Other operating costs</t>
        </is>
      </c>
      <c r="C14" s="11">
        <f>-'Monthly figures'!L20</f>
        <v/>
      </c>
    </row>
    <row r="15" ht="19" customHeight="1">
      <c r="B15" s="25" t="inlineStr">
        <is>
          <t>Net profit before tax</t>
        </is>
      </c>
      <c r="C15" s="26">
        <f>'Monthly figures'!N20</f>
        <v/>
      </c>
    </row>
    <row r="17">
      <c r="B17" s="13" t="inlineStr">
        <is>
          <t>How the year read</t>
        </is>
      </c>
      <c r="C17" s="23" t="n"/>
      <c r="D17" s="23" t="n"/>
      <c r="E17" s="24" t="n"/>
    </row>
    <row r="18" ht="20" customHeight="1">
      <c r="B18" s="5" t="inlineStr">
        <is>
          <t>Gross margin</t>
        </is>
      </c>
      <c r="C18" s="12">
        <f>'Monthly figures'!I20</f>
        <v/>
      </c>
      <c r="E18" s="7" t="inlineStr">
        <is>
          <t>What survives the cost of the goods.</t>
        </is>
      </c>
    </row>
    <row r="19" ht="20" customHeight="1">
      <c r="B19" s="5" t="inlineStr">
        <is>
          <t>Net margin</t>
        </is>
      </c>
      <c r="C19" s="12">
        <f>'Monthly figures'!O20</f>
        <v/>
      </c>
      <c r="E19" s="7" t="inlineStr">
        <is>
          <t>What survives everything.</t>
        </is>
      </c>
    </row>
    <row r="20" ht="20" customHeight="1">
      <c r="B20" s="5" t="inlineStr">
        <is>
          <t>Advertising as a share of revenue</t>
        </is>
      </c>
      <c r="C20" s="12">
        <f>IFERROR('Monthly figures'!K20/'Monthly figures'!F20,"")</f>
        <v/>
      </c>
      <c r="E20" s="7" t="inlineStr">
        <is>
          <t>Worth watching against your break-even ROAS.</t>
        </is>
      </c>
    </row>
    <row r="21" ht="20" customHeight="1">
      <c r="B21" s="5" t="inlineStr">
        <is>
          <t>Fees as a share of revenue</t>
        </is>
      </c>
      <c r="C21" s="12">
        <f>IFERROR('Monthly figures'!J20/'Monthly figures'!F20,"")</f>
        <v/>
      </c>
    </row>
    <row r="22" ht="20" customHeight="1">
      <c r="B22" s="5" t="inlineStr">
        <is>
          <t>Best month</t>
        </is>
      </c>
      <c r="C22" s="9">
        <f>IFERROR(INDEX('Monthly figures'!B8:B19,MATCH(MAX('Monthly figures'!N8:N19),'Monthly figures'!N8:N19,0)),"")</f>
        <v/>
      </c>
      <c r="E22" s="7" t="inlineStr">
        <is>
          <t>By profit, not by sales.</t>
        </is>
      </c>
    </row>
    <row r="23" ht="20" customHeight="1">
      <c r="B23" s="5" t="inlineStr">
        <is>
          <t>Worst month</t>
        </is>
      </c>
      <c r="C23" s="9">
        <f>IFERROR(INDEX('Monthly figures'!B8:B19,MATCH(MIN('Monthly figures'!N8:N19),'Monthly figures'!N8:N19,0)),"")</f>
        <v/>
      </c>
    </row>
    <row r="25">
      <c r="B25" s="13" t="inlineStr">
        <is>
          <t>VAT memo, an estimate and not a return</t>
        </is>
      </c>
      <c r="C25" s="23" t="n"/>
      <c r="D25" s="23" t="n"/>
      <c r="E25" s="24" t="n"/>
    </row>
    <row r="26">
      <c r="B26" s="5" t="inlineStr">
        <is>
          <t>Are you VAT registered?</t>
        </is>
      </c>
      <c r="C26" s="19" t="inlineStr">
        <is>
          <t>Yes</t>
        </is>
      </c>
    </row>
    <row r="27">
      <c r="B27" s="5" t="inlineStr">
        <is>
          <t>Standard rate</t>
        </is>
      </c>
      <c r="C27" s="27" t="n">
        <v>0.2</v>
      </c>
    </row>
    <row r="28" ht="28" customHeight="1">
      <c r="B28" s="16" t="inlineStr">
        <is>
          <t>Quarter</t>
        </is>
      </c>
      <c r="C28" s="16" t="inlineStr">
        <is>
          <t>VAT on sales</t>
        </is>
      </c>
      <c r="D28" s="16" t="inlineStr">
        <is>
          <t>VAT on logged costs</t>
        </is>
      </c>
      <c r="E28" s="16" t="inlineStr">
        <is>
          <t>Estimated payable</t>
        </is>
      </c>
    </row>
    <row r="29" ht="18" customHeight="1">
      <c r="B29" s="28" t="inlineStr">
        <is>
          <t>Quarter 1</t>
        </is>
      </c>
      <c r="C29" s="11">
        <f>IF($C$26="No",0,SUM('Monthly figures'!F8:F10)*$C$27)</f>
        <v/>
      </c>
      <c r="D29" s="11">
        <f>IF($C$26="No",0,SUMIFS('Expenses log'!$F$6:$F$205,'Expenses log'!$B$6:$B$205,"&gt;="&amp;'Monthly figures'!B8,'Expenses log'!$B$6:$B$205,"&lt;"&amp;DATE(YEAR('Monthly figures'!B10),MONTH('Monthly figures'!B10)+1,1)))</f>
        <v/>
      </c>
      <c r="E29" s="26">
        <f>C29-D29</f>
        <v/>
      </c>
    </row>
    <row r="30" ht="18" customHeight="1">
      <c r="B30" s="28" t="inlineStr">
        <is>
          <t>Quarter 2</t>
        </is>
      </c>
      <c r="C30" s="11">
        <f>IF($C$26="No",0,SUM('Monthly figures'!F11:F13)*$C$27)</f>
        <v/>
      </c>
      <c r="D30" s="11">
        <f>IF($C$26="No",0,SUMIFS('Expenses log'!$F$6:$F$205,'Expenses log'!$B$6:$B$205,"&gt;="&amp;'Monthly figures'!B11,'Expenses log'!$B$6:$B$205,"&lt;"&amp;DATE(YEAR('Monthly figures'!B13),MONTH('Monthly figures'!B13)+1,1)))</f>
        <v/>
      </c>
      <c r="E30" s="26">
        <f>C30-D30</f>
        <v/>
      </c>
    </row>
    <row r="31" ht="18" customHeight="1">
      <c r="B31" s="28" t="inlineStr">
        <is>
          <t>Quarter 3</t>
        </is>
      </c>
      <c r="C31" s="11">
        <f>IF($C$26="No",0,SUM('Monthly figures'!F14:F16)*$C$27)</f>
        <v/>
      </c>
      <c r="D31" s="11">
        <f>IF($C$26="No",0,SUMIFS('Expenses log'!$F$6:$F$205,'Expenses log'!$B$6:$B$205,"&gt;="&amp;'Monthly figures'!B14,'Expenses log'!$B$6:$B$205,"&lt;"&amp;DATE(YEAR('Monthly figures'!B16),MONTH('Monthly figures'!B16)+1,1)))</f>
        <v/>
      </c>
      <c r="E31" s="26">
        <f>C31-D31</f>
        <v/>
      </c>
    </row>
    <row r="32" ht="18" customHeight="1">
      <c r="B32" s="28" t="inlineStr">
        <is>
          <t>Quarter 4</t>
        </is>
      </c>
      <c r="C32" s="11">
        <f>IF($C$26="No",0,SUM('Monthly figures'!F17:F19)*$C$27)</f>
        <v/>
      </c>
      <c r="D32" s="11">
        <f>IF($C$26="No",0,SUMIFS('Expenses log'!$F$6:$F$205,'Expenses log'!$B$6:$B$205,"&gt;="&amp;'Monthly figures'!B17,'Expenses log'!$B$6:$B$205,"&lt;"&amp;DATE(YEAR('Monthly figures'!B19),MONTH('Monthly figures'!B19)+1,1)))</f>
        <v/>
      </c>
      <c r="E32" s="26">
        <f>C32-D32</f>
        <v/>
      </c>
    </row>
    <row r="33" ht="22" customHeight="1">
      <c r="B33" s="13" t="inlineStr">
        <is>
          <t>Year</t>
        </is>
      </c>
      <c r="C33" s="14">
        <f>SUM(C29:C32)</f>
        <v/>
      </c>
      <c r="D33" s="14">
        <f>SUM(D29:D32)</f>
        <v/>
      </c>
      <c r="E33" s="14">
        <f>SUM(E29:E32)</f>
        <v/>
      </c>
    </row>
    <row r="35" ht="58" customHeight="1">
      <c r="B35" s="7" t="inlineStr">
        <is>
          <t>A memo to help you set money aside, not a VAT return. It assumes the standard rate applies to everything you sell and counts only the VAT you have logged on costs, so it ignores VAT on stock, platform fees and advertising. Zero-rated goods, the Flat Rate Scheme, imports and overseas sales all change the answer. Your actual return should be prepared from your records, not from this cell.</t>
        </is>
      </c>
    </row>
  </sheetData>
  <mergeCells count="5">
    <mergeCell ref="B17:E17"/>
    <mergeCell ref="B35:E35"/>
    <mergeCell ref="B25:E25"/>
    <mergeCell ref="B3:E3"/>
    <mergeCell ref="B5:E5"/>
  </mergeCells>
  <dataValidations count="1">
    <dataValidation sqref="C26" showDropDown="0" showInputMessage="0" showErrorMessage="1" allowBlank="1" errorTitle="Not on the list" error="Choose Yes or No" type="list">
      <formula1>"Yes,No"</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Shopify Bookkeeping Template</dc:title>
  <dc:subject xmlns:dc="http://purl.org/dc/elements/1.1/">A year of e-commerce bookkeeping: monthly figures, expenses log and year summary</dc:subject>
  <dcterms:created xmlns:dcterms="http://purl.org/dc/terms/" xmlns:xsi="http://www.w3.org/2001/XMLSchema-instance" xsi:type="dcterms:W3CDTF">2026-08-07T19:46:19Z</dcterms:created>
  <dcterms:modified xmlns:dcterms="http://purl.org/dc/terms/" xmlns:xsi="http://www.w3.org/2001/XMLSchema-instance" xsi:type="dcterms:W3CDTF">2026-08-07T19:46:19Z</dcterms:modified>
</cp:coreProperties>
</file>