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ourcing log" sheetId="2" state="visible" r:id="rId2"/>
    <sheet xmlns:r="http://schemas.openxmlformats.org/officeDocument/2006/relationships" name="What it costs you" sheetId="3" state="visible" r:id="rId3"/>
  </sheets>
  <definedNames/>
  <calcPr calcId="124519" fullCalcOnLoad="1"/>
</workbook>
</file>

<file path=xl/styles.xml><?xml version="1.0" encoding="utf-8"?>
<styleSheet xmlns="http://schemas.openxmlformats.org/spreadsheetml/2006/main">
  <numFmts count="4">
    <numFmt numFmtId="164" formatCode="yyyy-mm-dd"/>
    <numFmt numFmtId="165" formatCode="dd mmm yyyy"/>
    <numFmt numFmtId="166" formatCode="£#,##0.00"/>
    <numFmt numFmtId="167"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b val="1"/>
      <color rgb="001F2A37"/>
      <sz val="10"/>
    </font>
    <font>
      <name val="Calibri"/>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EDF1F7"/>
      </patternFill>
    </fill>
    <fill>
      <patternFill patternType="solid">
        <fgColor rgb="00FFF6DC"/>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7" fillId="0" borderId="0" pivotButton="0" quotePrefix="0" xfId="0"/>
    <xf numFmtId="0" fontId="6" fillId="2" borderId="0" applyAlignment="1" pivotButton="0" quotePrefix="0" xfId="0">
      <alignment vertical="center" wrapText="1"/>
    </xf>
    <xf numFmtId="0" fontId="8" fillId="3" borderId="1" pivotButton="0" quotePrefix="0" xfId="0"/>
    <xf numFmtId="3" fontId="7" fillId="3" borderId="1" pivotButton="0" quotePrefix="0" xfId="0"/>
    <xf numFmtId="0" fontId="3" fillId="0" borderId="0" applyAlignment="1" pivotButton="0" quotePrefix="0" xfId="0">
      <alignment vertical="center" wrapText="1"/>
    </xf>
    <xf numFmtId="165" fontId="8" fillId="4" borderId="1" pivotButton="0" quotePrefix="0" xfId="0"/>
    <xf numFmtId="0" fontId="8" fillId="4" borderId="1" pivotButton="0" quotePrefix="0" xfId="0"/>
    <xf numFmtId="166" fontId="8" fillId="4" borderId="1" pivotButton="0" quotePrefix="0" xfId="0"/>
    <xf numFmtId="3" fontId="8" fillId="4" borderId="1" pivotButton="0" quotePrefix="0" xfId="0"/>
    <xf numFmtId="166" fontId="8" fillId="3" borderId="1" pivotButton="0" quotePrefix="0" xfId="0"/>
    <xf numFmtId="0" fontId="6" fillId="2" borderId="0" pivotButton="0" quotePrefix="0" xfId="0"/>
    <xf numFmtId="0" fontId="0" fillId="2" borderId="0" pivotButton="0" quotePrefix="0" xfId="0"/>
    <xf numFmtId="0" fontId="8" fillId="0" borderId="0" pivotButton="0" quotePrefix="0" xfId="0"/>
    <xf numFmtId="167" fontId="7" fillId="4" borderId="1" pivotButton="0" quotePrefix="0" xfId="0"/>
    <xf numFmtId="166" fontId="7" fillId="3" borderId="1" pivotButton="0" quotePrefix="0" xfId="0"/>
    <xf numFmtId="167" fontId="7" fillId="3" borderId="1" pivotButton="0" quotePrefix="0" xfId="0"/>
    <xf numFmtId="166" fontId="9" fillId="3" borderId="1" pivotButton="0" quotePrefix="0" xfId="0"/>
    <xf numFmtId="0" fontId="10" fillId="0" borderId="0" pivotButton="0" quotePrefix="0" xfId="0"/>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Sourcing and Stock Log</t>
        </is>
      </c>
    </row>
    <row r="3">
      <c r="A3" s="3" t="inlineStr">
        <is>
          <t>What you paid, where, and what you can prove. Built for buying without invoices.</t>
        </is>
      </c>
    </row>
    <row r="5">
      <c r="B5" s="4" t="inlineStr">
        <is>
          <t>The problem this solves</t>
        </is>
      </c>
    </row>
    <row r="6" ht="45" customHeight="1">
      <c r="B6" s="5" t="inlineStr">
        <is>
          <t>Most eBay stock is bought where nobody issues an invoice: car boots, charity shops, house clearances, Marketplace, auctions. HMRC does not mind where you bought it. It minds whether you can show what you paid.</t>
        </is>
      </c>
    </row>
    <row r="8" ht="30" customHeight="1">
      <c r="B8" s="5" t="inlineStr">
        <is>
          <t>A cost with no evidence behind it can be disallowed. If it is disallowed you are taxed on the sale price rather than on the profit, which on second-hand stock is most of the money.</t>
        </is>
      </c>
    </row>
    <row r="10">
      <c r="B10" s="4" t="inlineStr">
        <is>
          <t>What HMRC actually wants</t>
        </is>
      </c>
    </row>
    <row r="11" ht="60" customHeight="1">
      <c r="B11" s="5" t="inlineStr">
        <is>
          <t>The same four things a purchase invoice would carry: the date, who you bought from, where, and what you paid. You will often not get a receipt. You can always write those four things down at the time, and a record made at the time is worth far more than one reconstructed two years later when the question is asked.</t>
        </is>
      </c>
    </row>
    <row r="13">
      <c r="B13" s="4" t="inlineStr">
        <is>
          <t>How the scoring works</t>
        </is>
      </c>
    </row>
    <row r="14" ht="45" customHeight="1">
      <c r="B14" s="5" t="inlineStr">
        <is>
          <t>Every row scores the evidence you hold from 3 down to 0. An invoice or receipt is 3. A bank or card record is 2, because it proves you paid but not what for. A note or a photograph made at the time is 1. Nothing is 0.</t>
        </is>
      </c>
    </row>
    <row r="16" ht="45" customHeight="1">
      <c r="B16" s="5" t="inlineStr">
        <is>
          <t>The summary then prices the exposure: what the unevidenced stock cost, and what the tax would be if it were disallowed. That figure is the reason to spend thirty seconds writing a line in this sheet at the stall.</t>
        </is>
      </c>
    </row>
    <row r="18">
      <c r="B18" s="4" t="inlineStr">
        <is>
          <t>Cash is not the problem</t>
        </is>
      </c>
    </row>
    <row r="19" ht="60" customHeight="1">
      <c r="B19" s="5" t="inlineStr">
        <is>
          <t>Paying cash is perfectly legitimate and extremely common in this trade. The risk is not the cash, it is the silence that usually comes with it. A cash purchase with a dated note naming the seller and the pitch is a records case you can argue. The same purchase with nothing written down is not.</t>
        </is>
      </c>
    </row>
    <row r="21">
      <c r="B21" s="4" t="inlineStr">
        <is>
          <t>If you use the VAT margin scheme</t>
        </is>
      </c>
    </row>
    <row r="22" ht="45" customHeight="1">
      <c r="B22" s="5" t="inlineStr">
        <is>
          <t>This log is not the stock book. The margin scheme has its own record requirement, item by item, and keeping it is a condition of using the scheme at all. Use the VAT Margin Scheme Calculator for that and keep this alongside it.</t>
        </is>
      </c>
    </row>
    <row r="24">
      <c r="B24" s="4" t="inlineStr">
        <is>
          <t>General information</t>
        </is>
      </c>
    </row>
    <row r="25" ht="30" customHeight="1">
      <c r="B25"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32"/>
  <sheetViews>
    <sheetView showGridLines="0" workbookViewId="0">
      <pane xSplit="1" ySplit="8" topLeftCell="B9" activePane="bottomRight" state="frozen"/>
      <selection pane="topRight"/>
      <selection pane="bottomLeft"/>
      <selection pane="bottomRight" activeCell="A1" sqref="A1"/>
    </sheetView>
  </sheetViews>
  <sheetFormatPr baseColWidth="8" defaultRowHeight="15"/>
  <cols>
    <col width="11" customWidth="1" min="1" max="1"/>
    <col width="26" customWidth="1" min="2" max="2"/>
    <col width="24" customWidth="1" min="3" max="3"/>
    <col width="22" customWidth="1" min="4" max="4"/>
    <col width="11" customWidth="1" min="5" max="5"/>
    <col width="10" customWidth="1" min="6" max="6"/>
    <col width="13" customWidth="1" min="7" max="7"/>
    <col width="24" customWidth="1" min="8" max="8"/>
    <col width="7" customWidth="1" min="9" max="9"/>
    <col width="8" customWidth="1" min="10" max="10"/>
    <col width="11" customWidth="1" min="11" max="11"/>
    <col width="26" customWidth="1" min="14" max="14"/>
    <col width="7" customWidth="1" min="15" max="15"/>
    <col width="52" customWidth="1" min="16" max="16"/>
  </cols>
  <sheetData>
    <row r="1">
      <c r="A1" s="1" t="inlineStr">
        <is>
          <t>ZAZEN TAX</t>
        </is>
      </c>
    </row>
    <row r="2">
      <c r="A2" s="2" t="inlineStr">
        <is>
          <t>Every purchase, and what you can prove</t>
        </is>
      </c>
    </row>
    <row r="3">
      <c r="A3" s="3" t="inlineStr">
        <is>
          <t>Yellow is yours. Use the dropdowns in the seller type and evidence columns so the scoring works.</t>
        </is>
      </c>
    </row>
    <row r="7">
      <c r="N7" s="6" t="inlineStr">
        <is>
          <t>Evidence</t>
        </is>
      </c>
      <c r="O7" s="6" t="inlineStr">
        <is>
          <t>Score</t>
        </is>
      </c>
      <c r="P7" s="6" t="inlineStr">
        <is>
          <t>Why</t>
        </is>
      </c>
    </row>
    <row r="8" ht="28" customHeight="1">
      <c r="A8" s="7" t="inlineStr">
        <is>
          <t>Date</t>
        </is>
      </c>
      <c r="B8" s="7" t="inlineStr">
        <is>
          <t>What you bought</t>
        </is>
      </c>
      <c r="C8" s="7" t="inlineStr">
        <is>
          <t>Where from</t>
        </is>
      </c>
      <c r="D8" s="7" t="inlineStr">
        <is>
          <t>Seller</t>
        </is>
      </c>
      <c r="E8" s="7" t="inlineStr">
        <is>
          <t>Seller type</t>
        </is>
      </c>
      <c r="F8" s="7" t="inlineStr">
        <is>
          <t>Paid</t>
        </is>
      </c>
      <c r="G8" s="7" t="inlineStr">
        <is>
          <t>Paid by</t>
        </is>
      </c>
      <c r="H8" s="7" t="inlineStr">
        <is>
          <t>Evidence held</t>
        </is>
      </c>
      <c r="I8" s="7" t="inlineStr">
        <is>
          <t>Score</t>
        </is>
      </c>
      <c r="J8" s="7" t="inlineStr">
        <is>
          <t>Units</t>
        </is>
      </c>
      <c r="K8" s="7" t="inlineStr">
        <is>
          <t>Cost a unit</t>
        </is>
      </c>
      <c r="N8" s="8" t="inlineStr">
        <is>
          <t>Invoice or receipt</t>
        </is>
      </c>
      <c r="O8" s="9" t="n">
        <v>3</v>
      </c>
      <c r="P8" s="10" t="inlineStr">
        <is>
          <t>Everything HMRC asks for: date, seller, amount.</t>
        </is>
      </c>
    </row>
    <row r="9">
      <c r="A9" s="11" t="n">
        <v>46146</v>
      </c>
      <c r="B9" s="12" t="inlineStr">
        <is>
          <t>Denim jackets, box of 6</t>
        </is>
      </c>
      <c r="C9" s="12" t="inlineStr">
        <is>
          <t>Sunday car boot, Epsom</t>
        </is>
      </c>
      <c r="D9" s="12" t="inlineStr">
        <is>
          <t>Stall 42, no name given</t>
        </is>
      </c>
      <c r="E9" s="12" t="inlineStr">
        <is>
          <t>Private</t>
        </is>
      </c>
      <c r="F9" s="13" t="n">
        <v>48</v>
      </c>
      <c r="G9" s="12" t="inlineStr">
        <is>
          <t>Cash</t>
        </is>
      </c>
      <c r="H9" s="12" t="inlineStr">
        <is>
          <t>Nothing</t>
        </is>
      </c>
      <c r="I9" s="9">
        <f>IF($H9="","",IFERROR(INDEX($O$8:$O$12,MATCH($H9,$N$8:$N$12,0)),0))</f>
        <v/>
      </c>
      <c r="J9" s="14" t="n">
        <v>6</v>
      </c>
      <c r="K9" s="15">
        <f>IF($J9="","",IFERROR($F9/$J9,""))</f>
        <v/>
      </c>
      <c r="N9" s="8" t="inlineStr">
        <is>
          <t>Bank or card record</t>
        </is>
      </c>
      <c r="O9" s="9" t="n">
        <v>2</v>
      </c>
      <c r="P9" s="10" t="inlineStr">
        <is>
          <t>Proves you paid. Does not prove what for, so add a note.</t>
        </is>
      </c>
    </row>
    <row r="10">
      <c r="A10" s="11" t="n">
        <v>46146</v>
      </c>
      <c r="B10" s="12" t="inlineStr">
        <is>
          <t>Retro camera</t>
        </is>
      </c>
      <c r="C10" s="12" t="inlineStr">
        <is>
          <t>Sunday car boot, Epsom</t>
        </is>
      </c>
      <c r="D10" s="12" t="inlineStr">
        <is>
          <t>R. Hollis</t>
        </is>
      </c>
      <c r="E10" s="12" t="inlineStr">
        <is>
          <t>Private</t>
        </is>
      </c>
      <c r="F10" s="13" t="n">
        <v>30</v>
      </c>
      <c r="G10" s="12" t="inlineStr">
        <is>
          <t>Cash</t>
        </is>
      </c>
      <c r="H10" s="12" t="inlineStr">
        <is>
          <t>Written note made at the time</t>
        </is>
      </c>
      <c r="I10" s="9">
        <f>IF($H10="","",IFERROR(INDEX($O$8:$O$12,MATCH($H10,$N$8:$N$12,0)),0))</f>
        <v/>
      </c>
      <c r="J10" s="14" t="n">
        <v>1</v>
      </c>
      <c r="K10" s="15">
        <f>IF($J10="","",IFERROR($F10/$J10,""))</f>
        <v/>
      </c>
      <c r="N10" s="8" t="inlineStr">
        <is>
          <t>Written note made at the time</t>
        </is>
      </c>
      <c r="O10" s="9" t="n">
        <v>1</v>
      </c>
      <c r="P10" s="10" t="inlineStr">
        <is>
          <t>Weak alone, and far better than nothing. Date it.</t>
        </is>
      </c>
    </row>
    <row r="11">
      <c r="A11" s="11" t="n">
        <v>46153</v>
      </c>
      <c r="B11" s="12" t="inlineStr">
        <is>
          <t>Lego, mixed sealed sets</t>
        </is>
      </c>
      <c r="C11" s="12" t="inlineStr">
        <is>
          <t>House clearance, Sutton</t>
        </is>
      </c>
      <c r="D11" s="12" t="inlineStr">
        <is>
          <t>Clearance by Maple Ltd</t>
        </is>
      </c>
      <c r="E11" s="12" t="inlineStr">
        <is>
          <t>Trader</t>
        </is>
      </c>
      <c r="F11" s="13" t="n">
        <v>220</v>
      </c>
      <c r="G11" s="12" t="inlineStr">
        <is>
          <t>Bank transfer</t>
        </is>
      </c>
      <c r="H11" s="12" t="inlineStr">
        <is>
          <t>Invoice or receipt</t>
        </is>
      </c>
      <c r="I11" s="9">
        <f>IF($H11="","",IFERROR(INDEX($O$8:$O$12,MATCH($H11,$N$8:$N$12,0)),0))</f>
        <v/>
      </c>
      <c r="J11" s="14" t="n">
        <v>4</v>
      </c>
      <c r="K11" s="15">
        <f>IF($J11="","",IFERROR($F11/$J11,""))</f>
        <v/>
      </c>
      <c r="N11" s="8" t="inlineStr">
        <is>
          <t>Photo of the item and the stall</t>
        </is>
      </c>
      <c r="O11" s="9" t="n">
        <v>1</v>
      </c>
      <c r="P11" s="10" t="inlineStr">
        <is>
          <t>Supports a note. Not a record on its own.</t>
        </is>
      </c>
    </row>
    <row r="12">
      <c r="A12" s="11" t="n">
        <v>46153</v>
      </c>
      <c r="B12" s="12" t="inlineStr">
        <is>
          <t>Silver photo frames</t>
        </is>
      </c>
      <c r="C12" s="12" t="inlineStr">
        <is>
          <t>Charity shop, Cheam</t>
        </is>
      </c>
      <c r="D12" s="12" t="inlineStr">
        <is>
          <t>Age UK Cheam</t>
        </is>
      </c>
      <c r="E12" s="12" t="inlineStr">
        <is>
          <t>Charity</t>
        </is>
      </c>
      <c r="F12" s="13" t="n">
        <v>24</v>
      </c>
      <c r="G12" s="12" t="inlineStr">
        <is>
          <t>Card</t>
        </is>
      </c>
      <c r="H12" s="12" t="inlineStr">
        <is>
          <t>Invoice or receipt</t>
        </is>
      </c>
      <c r="I12" s="9">
        <f>IF($H12="","",IFERROR(INDEX($O$8:$O$12,MATCH($H12,$N$8:$N$12,0)),0))</f>
        <v/>
      </c>
      <c r="J12" s="14" t="n">
        <v>4</v>
      </c>
      <c r="K12" s="15">
        <f>IF($J12="","",IFERROR($F12/$J12,""))</f>
        <v/>
      </c>
      <c r="N12" s="8" t="inlineStr">
        <is>
          <t>Nothing</t>
        </is>
      </c>
      <c r="O12" s="9" t="n">
        <v>0</v>
      </c>
      <c r="P12" s="10" t="inlineStr">
        <is>
          <t>The cost is at risk in full.</t>
        </is>
      </c>
    </row>
    <row r="13">
      <c r="A13" s="11" t="n">
        <v>46160</v>
      </c>
      <c r="B13" s="12" t="inlineStr">
        <is>
          <t>Wool overcoats</t>
        </is>
      </c>
      <c r="C13" s="12" t="inlineStr">
        <is>
          <t>Facebook Marketplace</t>
        </is>
      </c>
      <c r="D13" s="12" t="inlineStr">
        <is>
          <t>J. Adeyemi</t>
        </is>
      </c>
      <c r="E13" s="12" t="inlineStr">
        <is>
          <t>Private</t>
        </is>
      </c>
      <c r="F13" s="13" t="n">
        <v>66</v>
      </c>
      <c r="G13" s="12" t="inlineStr">
        <is>
          <t>Bank transfer</t>
        </is>
      </c>
      <c r="H13" s="12" t="inlineStr">
        <is>
          <t>Bank or card record</t>
        </is>
      </c>
      <c r="I13" s="9">
        <f>IF($H13="","",IFERROR(INDEX($O$8:$O$12,MATCH($H13,$N$8:$N$12,0)),0))</f>
        <v/>
      </c>
      <c r="J13" s="14" t="n">
        <v>3</v>
      </c>
      <c r="K13" s="15">
        <f>IF($J13="","",IFERROR($F13/$J13,""))</f>
        <v/>
      </c>
    </row>
    <row r="14">
      <c r="A14" s="11" t="n">
        <v>46160</v>
      </c>
      <c r="B14" s="12" t="inlineStr">
        <is>
          <t>Vinyl, first pressings</t>
        </is>
      </c>
      <c r="C14" s="12" t="inlineStr">
        <is>
          <t>Record fair, Croydon</t>
        </is>
      </c>
      <c r="D14" s="12" t="inlineStr">
        <is>
          <t>Stall 7</t>
        </is>
      </c>
      <c r="E14" s="12" t="inlineStr">
        <is>
          <t>Trader</t>
        </is>
      </c>
      <c r="F14" s="13" t="n">
        <v>88</v>
      </c>
      <c r="G14" s="12" t="inlineStr">
        <is>
          <t>Cash</t>
        </is>
      </c>
      <c r="H14" s="12" t="inlineStr">
        <is>
          <t>Photo of the item and the stall</t>
        </is>
      </c>
      <c r="I14" s="9">
        <f>IF($H14="","",IFERROR(INDEX($O$8:$O$12,MATCH($H14,$N$8:$N$12,0)),0))</f>
        <v/>
      </c>
      <c r="J14" s="14" t="n">
        <v>8</v>
      </c>
      <c r="K14" s="15">
        <f>IF($J14="","",IFERROR($F14/$J14,""))</f>
        <v/>
      </c>
    </row>
    <row r="15">
      <c r="A15" s="11" t="n">
        <v>46174</v>
      </c>
      <c r="B15" s="12" t="inlineStr">
        <is>
          <t>Cast iron pans</t>
        </is>
      </c>
      <c r="C15" s="12" t="inlineStr">
        <is>
          <t>Sunday car boot, Epsom</t>
        </is>
      </c>
      <c r="D15" s="12" t="inlineStr">
        <is>
          <t>Not recorded</t>
        </is>
      </c>
      <c r="E15" s="12" t="inlineStr">
        <is>
          <t>Private</t>
        </is>
      </c>
      <c r="F15" s="13" t="n">
        <v>32</v>
      </c>
      <c r="G15" s="12" t="inlineStr">
        <is>
          <t>Cash</t>
        </is>
      </c>
      <c r="H15" s="12" t="inlineStr">
        <is>
          <t>Nothing</t>
        </is>
      </c>
      <c r="I15" s="9">
        <f>IF($H15="","",IFERROR(INDEX($O$8:$O$12,MATCH($H15,$N$8:$N$12,0)),0))</f>
        <v/>
      </c>
      <c r="J15" s="14" t="n">
        <v>4</v>
      </c>
      <c r="K15" s="15">
        <f>IF($J15="","",IFERROR($F15/$J15,""))</f>
        <v/>
      </c>
    </row>
    <row r="16">
      <c r="A16" s="11" t="n">
        <v>46174</v>
      </c>
      <c r="B16" s="12" t="inlineStr">
        <is>
          <t>Designer handbag</t>
        </is>
      </c>
      <c r="C16" s="12" t="inlineStr">
        <is>
          <t>Online auction, Bristol</t>
        </is>
      </c>
      <c r="D16" s="12" t="inlineStr">
        <is>
          <t>Bristol Auctions Ltd</t>
        </is>
      </c>
      <c r="E16" s="12" t="inlineStr">
        <is>
          <t>Auction</t>
        </is>
      </c>
      <c r="F16" s="13" t="n">
        <v>95</v>
      </c>
      <c r="G16" s="12" t="inlineStr">
        <is>
          <t>Card</t>
        </is>
      </c>
      <c r="H16" s="12" t="inlineStr">
        <is>
          <t>Invoice or receipt</t>
        </is>
      </c>
      <c r="I16" s="9">
        <f>IF($H16="","",IFERROR(INDEX($O$8:$O$12,MATCH($H16,$N$8:$N$12,0)),0))</f>
        <v/>
      </c>
      <c r="J16" s="14" t="n">
        <v>1</v>
      </c>
      <c r="K16" s="15">
        <f>IF($J16="","",IFERROR($F16/$J16,""))</f>
        <v/>
      </c>
    </row>
    <row r="17">
      <c r="A17" s="11" t="n">
        <v>46181</v>
      </c>
      <c r="B17" s="12" t="inlineStr">
        <is>
          <t>Board games, job lot</t>
        </is>
      </c>
      <c r="C17" s="12" t="inlineStr">
        <is>
          <t>Sunday car boot, Epsom</t>
        </is>
      </c>
      <c r="D17" s="12" t="inlineStr">
        <is>
          <t>Stall 18, D. Price</t>
        </is>
      </c>
      <c r="E17" s="12" t="inlineStr">
        <is>
          <t>Private</t>
        </is>
      </c>
      <c r="F17" s="13" t="n">
        <v>42</v>
      </c>
      <c r="G17" s="12" t="inlineStr">
        <is>
          <t>Cash</t>
        </is>
      </c>
      <c r="H17" s="12" t="inlineStr">
        <is>
          <t>Written note made at the time</t>
        </is>
      </c>
      <c r="I17" s="9">
        <f>IF($H17="","",IFERROR(INDEX($O$8:$O$12,MATCH($H17,$N$8:$N$12,0)),0))</f>
        <v/>
      </c>
      <c r="J17" s="14" t="n">
        <v>3</v>
      </c>
      <c r="K17" s="15">
        <f>IF($J17="","",IFERROR($F17/$J17,""))</f>
        <v/>
      </c>
    </row>
    <row r="18">
      <c r="A18" s="11" t="n">
        <v>46181</v>
      </c>
      <c r="B18" s="12" t="inlineStr">
        <is>
          <t>Ceramic vases</t>
        </is>
      </c>
      <c r="C18" s="12" t="inlineStr">
        <is>
          <t>Charity shop, Ewell</t>
        </is>
      </c>
      <c r="D18" s="12" t="inlineStr">
        <is>
          <t>Cancer Research Ewell</t>
        </is>
      </c>
      <c r="E18" s="12" t="inlineStr">
        <is>
          <t>Charity</t>
        </is>
      </c>
      <c r="F18" s="13" t="n">
        <v>18</v>
      </c>
      <c r="G18" s="12" t="inlineStr">
        <is>
          <t>Card</t>
        </is>
      </c>
      <c r="H18" s="12" t="inlineStr">
        <is>
          <t>Invoice or receipt</t>
        </is>
      </c>
      <c r="I18" s="9">
        <f>IF($H18="","",IFERROR(INDEX($O$8:$O$12,MATCH($H18,$N$8:$N$12,0)),0))</f>
        <v/>
      </c>
      <c r="J18" s="14" t="n">
        <v>4</v>
      </c>
      <c r="K18" s="15">
        <f>IF($J18="","",IFERROR($F18/$J18,""))</f>
        <v/>
      </c>
    </row>
    <row r="19">
      <c r="A19" s="11" t="n">
        <v>46188</v>
      </c>
      <c r="B19" s="12" t="inlineStr">
        <is>
          <t>Leather boots, 3 pairs</t>
        </is>
      </c>
      <c r="C19" s="12" t="inlineStr">
        <is>
          <t>Sunday car boot, Epsom</t>
        </is>
      </c>
      <c r="D19" s="12" t="inlineStr">
        <is>
          <t>Not recorded</t>
        </is>
      </c>
      <c r="E19" s="12" t="inlineStr">
        <is>
          <t>Private</t>
        </is>
      </c>
      <c r="F19" s="13" t="n">
        <v>54</v>
      </c>
      <c r="G19" s="12" t="inlineStr">
        <is>
          <t>Cash</t>
        </is>
      </c>
      <c r="H19" s="12" t="inlineStr">
        <is>
          <t>Nothing</t>
        </is>
      </c>
      <c r="I19" s="9">
        <f>IF($H19="","",IFERROR(INDEX($O$8:$O$12,MATCH($H19,$N$8:$N$12,0)),0))</f>
        <v/>
      </c>
      <c r="J19" s="14" t="n">
        <v>3</v>
      </c>
      <c r="K19" s="15">
        <f>IF($J19="","",IFERROR($F19/$J19,""))</f>
        <v/>
      </c>
    </row>
    <row r="20">
      <c r="A20" s="11" t="n">
        <v>46188</v>
      </c>
      <c r="B20" s="12" t="inlineStr">
        <is>
          <t>Film camera lenses</t>
        </is>
      </c>
      <c r="C20" s="12" t="inlineStr">
        <is>
          <t>Camera fair, Wandsworth</t>
        </is>
      </c>
      <c r="D20" s="12" t="inlineStr">
        <is>
          <t>Lens Loft</t>
        </is>
      </c>
      <c r="E20" s="12" t="inlineStr">
        <is>
          <t>Trader</t>
        </is>
      </c>
      <c r="F20" s="13" t="n">
        <v>112</v>
      </c>
      <c r="G20" s="12" t="inlineStr">
        <is>
          <t>Card</t>
        </is>
      </c>
      <c r="H20" s="12" t="inlineStr">
        <is>
          <t>Invoice or receipt</t>
        </is>
      </c>
      <c r="I20" s="9">
        <f>IF($H20="","",IFERROR(INDEX($O$8:$O$12,MATCH($H20,$N$8:$N$12,0)),0))</f>
        <v/>
      </c>
      <c r="J20" s="14" t="n">
        <v>4</v>
      </c>
      <c r="K20" s="15">
        <f>IF($J20="","",IFERROR($F20/$J20,""))</f>
        <v/>
      </c>
    </row>
    <row r="21">
      <c r="A21" s="11" t="n">
        <v>46195</v>
      </c>
      <c r="B21" s="12" t="inlineStr">
        <is>
          <t>Enamel signs</t>
        </is>
      </c>
      <c r="C21" s="12" t="inlineStr">
        <is>
          <t>Antiques centre, Guildford</t>
        </is>
      </c>
      <c r="D21" s="12" t="inlineStr">
        <is>
          <t>Unit 12, M. Craven</t>
        </is>
      </c>
      <c r="E21" s="12" t="inlineStr">
        <is>
          <t>Trader</t>
        </is>
      </c>
      <c r="F21" s="13" t="n">
        <v>65</v>
      </c>
      <c r="G21" s="12" t="inlineStr">
        <is>
          <t>Card</t>
        </is>
      </c>
      <c r="H21" s="12" t="inlineStr">
        <is>
          <t>Invoice or receipt</t>
        </is>
      </c>
      <c r="I21" s="9">
        <f>IF($H21="","",IFERROR(INDEX($O$8:$O$12,MATCH($H21,$N$8:$N$12,0)),0))</f>
        <v/>
      </c>
      <c r="J21" s="14" t="n">
        <v>5</v>
      </c>
      <c r="K21" s="15">
        <f>IF($J21="","",IFERROR($F21/$J21,""))</f>
        <v/>
      </c>
    </row>
    <row r="22">
      <c r="A22" s="11" t="n">
        <v>46195</v>
      </c>
      <c r="B22" s="12" t="inlineStr">
        <is>
          <t>Wristwatch, unserviced</t>
        </is>
      </c>
      <c r="C22" s="12" t="inlineStr">
        <is>
          <t>Online auction, Bristol</t>
        </is>
      </c>
      <c r="D22" s="12" t="inlineStr">
        <is>
          <t>Bristol Auctions Ltd</t>
        </is>
      </c>
      <c r="E22" s="12" t="inlineStr">
        <is>
          <t>Auction</t>
        </is>
      </c>
      <c r="F22" s="13" t="n">
        <v>240</v>
      </c>
      <c r="G22" s="12" t="inlineStr">
        <is>
          <t>Bank transfer</t>
        </is>
      </c>
      <c r="H22" s="12" t="inlineStr">
        <is>
          <t>Invoice or receipt</t>
        </is>
      </c>
      <c r="I22" s="9">
        <f>IF($H22="","",IFERROR(INDEX($O$8:$O$12,MATCH($H22,$N$8:$N$12,0)),0))</f>
        <v/>
      </c>
      <c r="J22" s="14" t="n">
        <v>1</v>
      </c>
      <c r="K22" s="15">
        <f>IF($J22="","",IFERROR($F22/$J22,""))</f>
        <v/>
      </c>
    </row>
    <row r="23">
      <c r="A23" s="11" t="n">
        <v>46209</v>
      </c>
      <c r="B23" s="12" t="inlineStr">
        <is>
          <t>Paperbacks, two crates</t>
        </is>
      </c>
      <c r="C23" s="12" t="inlineStr">
        <is>
          <t>Library sale, Kingston</t>
        </is>
      </c>
      <c r="D23" s="12" t="inlineStr">
        <is>
          <t>Kingston Libraries</t>
        </is>
      </c>
      <c r="E23" s="12" t="inlineStr">
        <is>
          <t>Charity</t>
        </is>
      </c>
      <c r="F23" s="13" t="n">
        <v>30</v>
      </c>
      <c r="G23" s="12" t="inlineStr">
        <is>
          <t>Cash</t>
        </is>
      </c>
      <c r="H23" s="12" t="inlineStr">
        <is>
          <t>Written note made at the time</t>
        </is>
      </c>
      <c r="I23" s="9">
        <f>IF($H23="","",IFERROR(INDEX($O$8:$O$12,MATCH($H23,$N$8:$N$12,0)),0))</f>
        <v/>
      </c>
      <c r="J23" s="14" t="n">
        <v>60</v>
      </c>
      <c r="K23" s="15">
        <f>IF($J23="","",IFERROR($F23/$J23,""))</f>
        <v/>
      </c>
    </row>
    <row r="24">
      <c r="A24" s="11" t="n">
        <v>46209</v>
      </c>
      <c r="B24" s="12" t="inlineStr">
        <is>
          <t>Brass lamps</t>
        </is>
      </c>
      <c r="C24" s="12" t="inlineStr">
        <is>
          <t>Sunday car boot, Epsom</t>
        </is>
      </c>
      <c r="D24" s="12" t="inlineStr">
        <is>
          <t>Stall 3</t>
        </is>
      </c>
      <c r="E24" s="12" t="inlineStr">
        <is>
          <t>Private</t>
        </is>
      </c>
      <c r="F24" s="13" t="n">
        <v>52</v>
      </c>
      <c r="G24" s="12" t="inlineStr">
        <is>
          <t>Cash</t>
        </is>
      </c>
      <c r="H24" s="12" t="inlineStr">
        <is>
          <t>Nothing</t>
        </is>
      </c>
      <c r="I24" s="9">
        <f>IF($H24="","",IFERROR(INDEX($O$8:$O$12,MATCH($H24,$N$8:$N$12,0)),0))</f>
        <v/>
      </c>
      <c r="J24" s="14" t="n">
        <v>4</v>
      </c>
      <c r="K24" s="15">
        <f>IF($J24="","",IFERROR($F24/$J24,""))</f>
        <v/>
      </c>
    </row>
    <row r="25">
      <c r="A25" s="11" t="n">
        <v>46216</v>
      </c>
      <c r="B25" s="12" t="inlineStr">
        <is>
          <t>Vintage tins</t>
        </is>
      </c>
      <c r="C25" s="12" t="inlineStr">
        <is>
          <t>Flea market, Battersea</t>
        </is>
      </c>
      <c r="D25" s="12" t="inlineStr">
        <is>
          <t>Not recorded</t>
        </is>
      </c>
      <c r="E25" s="12" t="inlineStr">
        <is>
          <t>Private</t>
        </is>
      </c>
      <c r="F25" s="13" t="n">
        <v>26</v>
      </c>
      <c r="G25" s="12" t="inlineStr">
        <is>
          <t>Cash</t>
        </is>
      </c>
      <c r="H25" s="12" t="inlineStr">
        <is>
          <t>Photo of the item and the stall</t>
        </is>
      </c>
      <c r="I25" s="9">
        <f>IF($H25="","",IFERROR(INDEX($O$8:$O$12,MATCH($H25,$N$8:$N$12,0)),0))</f>
        <v/>
      </c>
      <c r="J25" s="14" t="n">
        <v>12</v>
      </c>
      <c r="K25" s="15">
        <f>IF($J25="","",IFERROR($F25/$J25,""))</f>
        <v/>
      </c>
    </row>
    <row r="26">
      <c r="A26" s="11" t="n">
        <v>46216</v>
      </c>
      <c r="B26" s="12" t="inlineStr">
        <is>
          <t>Fountain pens</t>
        </is>
      </c>
      <c r="C26" s="12" t="inlineStr">
        <is>
          <t>Online auction, Bristol</t>
        </is>
      </c>
      <c r="D26" s="12" t="inlineStr">
        <is>
          <t>Bristol Auctions Ltd</t>
        </is>
      </c>
      <c r="E26" s="12" t="inlineStr">
        <is>
          <t>Auction</t>
        </is>
      </c>
      <c r="F26" s="13" t="n">
        <v>155</v>
      </c>
      <c r="G26" s="12" t="inlineStr">
        <is>
          <t>Card</t>
        </is>
      </c>
      <c r="H26" s="12" t="inlineStr">
        <is>
          <t>Invoice or receipt</t>
        </is>
      </c>
      <c r="I26" s="9">
        <f>IF($H26="","",IFERROR(INDEX($O$8:$O$12,MATCH($H26,$N$8:$N$12,0)),0))</f>
        <v/>
      </c>
      <c r="J26" s="14" t="n">
        <v>6</v>
      </c>
      <c r="K26" s="15">
        <f>IF($J26="","",IFERROR($F26/$J26,""))</f>
        <v/>
      </c>
    </row>
    <row r="27">
      <c r="A27" s="11" t="n">
        <v>46223</v>
      </c>
      <c r="B27" s="12" t="inlineStr">
        <is>
          <t>Wedgwood, part service</t>
        </is>
      </c>
      <c r="C27" s="12" t="inlineStr">
        <is>
          <t>House clearance, Epsom</t>
        </is>
      </c>
      <c r="D27" s="12" t="inlineStr">
        <is>
          <t>Private, via advert</t>
        </is>
      </c>
      <c r="E27" s="12" t="inlineStr">
        <is>
          <t>Private</t>
        </is>
      </c>
      <c r="F27" s="13" t="n">
        <v>80</v>
      </c>
      <c r="G27" s="12" t="inlineStr">
        <is>
          <t>Cash</t>
        </is>
      </c>
      <c r="H27" s="12" t="inlineStr">
        <is>
          <t>Nothing</t>
        </is>
      </c>
      <c r="I27" s="9">
        <f>IF($H27="","",IFERROR(INDEX($O$8:$O$12,MATCH($H27,$N$8:$N$12,0)),0))</f>
        <v/>
      </c>
      <c r="J27" s="14" t="n">
        <v>1</v>
      </c>
      <c r="K27" s="15">
        <f>IF($J27="","",IFERROR($F27/$J27,""))</f>
        <v/>
      </c>
    </row>
    <row r="28">
      <c r="A28" s="11" t="n">
        <v>46230</v>
      </c>
      <c r="B28" s="12" t="inlineStr">
        <is>
          <t>Denim, mixed</t>
        </is>
      </c>
      <c r="C28" s="12" t="inlineStr">
        <is>
          <t>Sunday car boot, Epsom</t>
        </is>
      </c>
      <c r="D28" s="12" t="inlineStr">
        <is>
          <t>Stall 42, no name given</t>
        </is>
      </c>
      <c r="E28" s="12" t="inlineStr">
        <is>
          <t>Private</t>
        </is>
      </c>
      <c r="F28" s="13" t="n">
        <v>44</v>
      </c>
      <c r="G28" s="12" t="inlineStr">
        <is>
          <t>Cash</t>
        </is>
      </c>
      <c r="H28" s="12" t="inlineStr">
        <is>
          <t>Written note made at the time</t>
        </is>
      </c>
      <c r="I28" s="9">
        <f>IF($H28="","",IFERROR(INDEX($O$8:$O$12,MATCH($H28,$N$8:$N$12,0)),0))</f>
        <v/>
      </c>
      <c r="J28" s="14" t="n">
        <v>5</v>
      </c>
      <c r="K28" s="15">
        <f>IF($J28="","",IFERROR($F28/$J28,""))</f>
        <v/>
      </c>
    </row>
    <row r="29">
      <c r="A29" s="11" t="n">
        <v>46237</v>
      </c>
      <c r="B29" s="12" t="inlineStr">
        <is>
          <t>Cameras, spares or repair</t>
        </is>
      </c>
      <c r="C29" s="12" t="inlineStr">
        <is>
          <t>Camera fair, Wandsworth</t>
        </is>
      </c>
      <c r="D29" s="12" t="inlineStr">
        <is>
          <t>Lens Loft</t>
        </is>
      </c>
      <c r="E29" s="12" t="inlineStr">
        <is>
          <t>Trader</t>
        </is>
      </c>
      <c r="F29" s="13" t="n">
        <v>90</v>
      </c>
      <c r="G29" s="12" t="inlineStr">
        <is>
          <t>Card</t>
        </is>
      </c>
      <c r="H29" s="12" t="inlineStr">
        <is>
          <t>Invoice or receipt</t>
        </is>
      </c>
      <c r="I29" s="9">
        <f>IF($H29="","",IFERROR(INDEX($O$8:$O$12,MATCH($H29,$N$8:$N$12,0)),0))</f>
        <v/>
      </c>
      <c r="J29" s="14" t="n">
        <v>3</v>
      </c>
      <c r="K29" s="15">
        <f>IF($J29="","",IFERROR($F29/$J29,""))</f>
        <v/>
      </c>
    </row>
    <row r="30">
      <c r="A30" s="11" t="n">
        <v>46237</v>
      </c>
      <c r="B30" s="12" t="inlineStr">
        <is>
          <t>Copper pans</t>
        </is>
      </c>
      <c r="C30" s="12" t="inlineStr">
        <is>
          <t>Antiques centre, Guildford</t>
        </is>
      </c>
      <c r="D30" s="12" t="inlineStr">
        <is>
          <t>Unit 12, M. Craven</t>
        </is>
      </c>
      <c r="E30" s="12" t="inlineStr">
        <is>
          <t>Trader</t>
        </is>
      </c>
      <c r="F30" s="13" t="n">
        <v>74</v>
      </c>
      <c r="G30" s="12" t="inlineStr">
        <is>
          <t>Card</t>
        </is>
      </c>
      <c r="H30" s="12" t="inlineStr">
        <is>
          <t>Invoice or receipt</t>
        </is>
      </c>
      <c r="I30" s="9">
        <f>IF($H30="","",IFERROR(INDEX($O$8:$O$12,MATCH($H30,$N$8:$N$12,0)),0))</f>
        <v/>
      </c>
      <c r="J30" s="14" t="n">
        <v>4</v>
      </c>
      <c r="K30" s="15">
        <f>IF($J30="","",IFERROR($F30/$J30,""))</f>
        <v/>
      </c>
    </row>
    <row r="31">
      <c r="A31" s="11" t="n">
        <v>46244</v>
      </c>
      <c r="B31" s="12" t="inlineStr">
        <is>
          <t>Costume jewellery</t>
        </is>
      </c>
      <c r="C31" s="12" t="inlineStr">
        <is>
          <t>Sunday car boot, Epsom</t>
        </is>
      </c>
      <c r="D31" s="12" t="inlineStr">
        <is>
          <t>Not recorded</t>
        </is>
      </c>
      <c r="E31" s="12" t="inlineStr">
        <is>
          <t>Private</t>
        </is>
      </c>
      <c r="F31" s="13" t="n">
        <v>38</v>
      </c>
      <c r="G31" s="12" t="inlineStr">
        <is>
          <t>Cash</t>
        </is>
      </c>
      <c r="H31" s="12" t="inlineStr">
        <is>
          <t>Nothing</t>
        </is>
      </c>
      <c r="I31" s="9">
        <f>IF($H31="","",IFERROR(INDEX($O$8:$O$12,MATCH($H31,$N$8:$N$12,0)),0))</f>
        <v/>
      </c>
      <c r="J31" s="14" t="n">
        <v>20</v>
      </c>
      <c r="K31" s="15">
        <f>IF($J31="","",IFERROR($F31/$J31,""))</f>
        <v/>
      </c>
    </row>
    <row r="32">
      <c r="A32" s="11" t="n">
        <v>46244</v>
      </c>
      <c r="B32" s="12" t="inlineStr">
        <is>
          <t>Vintage luggage</t>
        </is>
      </c>
      <c r="C32" s="12" t="inlineStr">
        <is>
          <t>Flea market, Battersea</t>
        </is>
      </c>
      <c r="D32" s="12" t="inlineStr">
        <is>
          <t>S. Okonjo</t>
        </is>
      </c>
      <c r="E32" s="12" t="inlineStr">
        <is>
          <t>Private</t>
        </is>
      </c>
      <c r="F32" s="13" t="n">
        <v>60</v>
      </c>
      <c r="G32" s="12" t="inlineStr">
        <is>
          <t>Bank transfer</t>
        </is>
      </c>
      <c r="H32" s="12" t="inlineStr">
        <is>
          <t>Bank or card record</t>
        </is>
      </c>
      <c r="I32" s="9">
        <f>IF($H32="","",IFERROR(INDEX($O$8:$O$12,MATCH($H32,$N$8:$N$12,0)),0))</f>
        <v/>
      </c>
      <c r="J32" s="14" t="n">
        <v>2</v>
      </c>
      <c r="K32" s="15">
        <f>IF($J32="","",IFERROR($F32/$J32,""))</f>
        <v/>
      </c>
    </row>
  </sheetData>
  <mergeCells count="1">
    <mergeCell ref="A3:K3"/>
  </mergeCells>
  <conditionalFormatting sqref="I9:I32">
    <cfRule type="cellIs" priority="1" operator="equal" dxfId="0">
      <formula>0</formula>
    </cfRule>
    <cfRule type="cellIs" priority="2" operator="equal" dxfId="1">
      <formula>3</formula>
    </cfRule>
  </conditionalFormatting>
  <dataValidations count="3">
    <dataValidation sqref="H9:H209" showDropDown="0" showInputMessage="0" showErrorMessage="0" allowBlank="1" type="list">
      <formula1>"Invoice or receipt,Bank or card record,Written note made at the time,Photo of the item and the stall,Nothing"</formula1>
    </dataValidation>
    <dataValidation sqref="E9:E209" showDropDown="0" showInputMessage="0" showErrorMessage="0" allowBlank="1" type="list">
      <formula1>"Private,Trader,Auction,Charity"</formula1>
    </dataValidation>
    <dataValidation sqref="G9:G209" showDropDown="0" showInputMessage="0" showErrorMessage="0" allowBlank="1" type="list">
      <formula1>"Cash,Card,Bank transfer,PayPal"</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6"/>
  <sheetViews>
    <sheetView showGridLines="0" workbookViewId="0">
      <selection activeCell="A1" sqref="A1"/>
    </sheetView>
  </sheetViews>
  <sheetFormatPr baseColWidth="8" defaultRowHeight="15"/>
  <cols>
    <col width="44" customWidth="1" min="1" max="1"/>
    <col width="14" customWidth="1" min="2" max="2"/>
    <col width="58" customWidth="1" min="3" max="3"/>
  </cols>
  <sheetData>
    <row r="1">
      <c r="A1" s="1" t="inlineStr">
        <is>
          <t>ZAZEN TAX</t>
        </is>
      </c>
    </row>
    <row r="2">
      <c r="A2" s="2" t="inlineStr">
        <is>
          <t>The exposure, priced</t>
        </is>
      </c>
    </row>
    <row r="5" ht="19" customHeight="1">
      <c r="A5" s="16" t="inlineStr">
        <is>
          <t xml:space="preserve">  Your marginal rate</t>
        </is>
      </c>
      <c r="B5" s="17" t="n"/>
      <c r="C5" s="17" t="n"/>
    </row>
    <row r="6">
      <c r="A6" s="18" t="inlineStr">
        <is>
          <t>Tax and NI on the next pound of profit</t>
        </is>
      </c>
      <c r="B6" s="19" t="n">
        <v>0.26</v>
      </c>
      <c r="C6" s="10" t="inlineStr">
        <is>
          <t>Sole trader in the basic rate band: 20% income tax plus 6% Class 4. Higher rate is 42%. A company pays 19% or 25%.</t>
        </is>
      </c>
    </row>
    <row r="8" ht="19" customHeight="1">
      <c r="A8" s="16" t="inlineStr">
        <is>
          <t xml:space="preserve">  What you have logged</t>
        </is>
      </c>
      <c r="B8" s="17" t="n"/>
      <c r="C8" s="17" t="n"/>
    </row>
    <row r="9">
      <c r="A9" s="18" t="inlineStr">
        <is>
          <t>Purchases logged</t>
        </is>
      </c>
      <c r="B9" s="9">
        <f>COUNT('Sourcing log'!$F$9:$F$32)</f>
        <v/>
      </c>
    </row>
    <row r="10">
      <c r="A10" s="18" t="inlineStr">
        <is>
          <t>Total spent on stock</t>
        </is>
      </c>
      <c r="B10" s="20">
        <f>SUM('Sourcing log'!$F$9:$F$32)</f>
        <v/>
      </c>
    </row>
    <row r="12" ht="19" customHeight="1">
      <c r="A12" s="16" t="inlineStr">
        <is>
          <t xml:space="preserve">  By what you can prove</t>
        </is>
      </c>
      <c r="B12" s="17" t="n"/>
      <c r="C12" s="17" t="n"/>
    </row>
    <row r="13">
      <c r="A13" s="18" t="inlineStr">
        <is>
          <t>Invoice or receipt  (score 3)</t>
        </is>
      </c>
      <c r="B13" s="20">
        <f>SUMIF('Sourcing log'!$I$9:$I$32,3,'Sourcing log'!$F$9:$F$32)</f>
        <v/>
      </c>
    </row>
    <row r="14">
      <c r="A14" s="18" t="inlineStr">
        <is>
          <t>Bank or card record only  (score 2)</t>
        </is>
      </c>
      <c r="B14" s="20">
        <f>SUMIF('Sourcing log'!$I$9:$I$32,2,'Sourcing log'!$F$9:$F$32)</f>
        <v/>
      </c>
    </row>
    <row r="15">
      <c r="A15" s="18" t="inlineStr">
        <is>
          <t>A note or photograph only  (score 1)</t>
        </is>
      </c>
      <c r="B15" s="20">
        <f>SUMIF('Sourcing log'!$I$9:$I$32,1,'Sourcing log'!$F$9:$F$32)</f>
        <v/>
      </c>
    </row>
    <row r="16">
      <c r="A16" s="18" t="inlineStr">
        <is>
          <t>Nothing at all  (score 0)</t>
        </is>
      </c>
      <c r="B16" s="20">
        <f>SUMIF('Sourcing log'!$I$9:$I$32,0,'Sourcing log'!$F$9:$F$32)</f>
        <v/>
      </c>
    </row>
    <row r="17">
      <c r="A17" s="18" t="inlineStr">
        <is>
          <t>Properly evidenced, as a share of spend</t>
        </is>
      </c>
      <c r="B17" s="21">
        <f>IFERROR(($B$13+$B$14)/$B$10,"")</f>
        <v/>
      </c>
      <c r="C17" s="10" t="inlineStr">
        <is>
          <t>Scores 3 and 2 together.</t>
        </is>
      </c>
    </row>
    <row r="19" ht="19" customHeight="1">
      <c r="A19" s="16" t="inlineStr">
        <is>
          <t xml:space="preserve">  What it would cost if challenged</t>
        </is>
      </c>
      <c r="B19" s="17" t="n"/>
      <c r="C19" s="17" t="n"/>
    </row>
    <row r="20">
      <c r="A20" s="6" t="inlineStr">
        <is>
          <t>Stock with nothing behind it</t>
        </is>
      </c>
      <c r="B20" s="22">
        <f>$B$16</f>
        <v/>
      </c>
      <c r="C20" s="10" t="inlineStr">
        <is>
          <t>Disallowed in full if HMRC asks and you cannot answer.</t>
        </is>
      </c>
    </row>
    <row r="21">
      <c r="A21" s="6" t="inlineStr">
        <is>
          <t>Tax and NI on that, if disallowed</t>
        </is>
      </c>
      <c r="B21" s="22">
        <f>$B$20*$B$6</f>
        <v/>
      </c>
    </row>
    <row r="22">
      <c r="A22" s="18" t="inlineStr">
        <is>
          <t>Weaker evidence as well, if it did not hold</t>
        </is>
      </c>
      <c r="B22" s="20">
        <f>($B$16+$B$15)*$B$6</f>
        <v/>
      </c>
      <c r="C22" s="10" t="inlineStr">
        <is>
          <t>Scores 0 and 1 together. The pessimistic case.</t>
        </is>
      </c>
    </row>
    <row r="23">
      <c r="A23" s="18" t="inlineStr">
        <is>
          <t>Cost of the fix</t>
        </is>
      </c>
      <c r="B23" s="20" t="n">
        <v>0</v>
      </c>
      <c r="C23" s="10" t="inlineStr">
        <is>
          <t>Writing four things down at the stall: the date, the seller, where, and what you paid.</t>
        </is>
      </c>
    </row>
    <row r="25">
      <c r="A25" s="23" t="inlineStr">
        <is>
          <t>The four things to write down are the four a purchase invoice would carry. Nothing more elaborate is expected of you, and nothing less is much use.</t>
        </is>
      </c>
    </row>
    <row r="26">
      <c r="A26" s="23" t="inlineStr">
        <is>
          <t>A record made at the time carries far more weight than the same record reconstructed later, which is the whole reason to keep this sheet open rather than tidy it up at year end.</t>
        </is>
      </c>
    </row>
  </sheetData>
  <conditionalFormatting sqref="B20">
    <cfRule type="cellIs" priority="1" operator="greater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2026-08-09T15:28:14Z</dcterms:created>
  <dcterms:modified xmlns:dcterms="http://purl.org/dc/terms/" xmlns:xsi="http://www.w3.org/2001/XMLSchema-instance" xsi:type="dcterms:W3CDTF">2026-08-09T15:28:14Z</dcterms:modified>
</cp:coreProperties>
</file>