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Loaded ra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3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164" fontId="6" fillId="2" borderId="1" pivotButton="0" quotePrefix="0" xfId="0"/>
    <xf numFmtId="164" fontId="6" fillId="5" borderId="1" pivotButton="0" quotePrefix="0" xfId="0"/>
    <xf numFmtId="164" fontId="7" fillId="5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4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Staff Cost per Hour Calculator</t>
        </is>
      </c>
    </row>
    <row r="3">
      <c r="A3" s="3" t="inlineStr">
        <is>
          <t>The wage floors, loaded with what employers actually pay.</t>
        </is>
      </c>
    </row>
    <row r="5">
      <c r="B5" s="4" t="inlineStr">
        <is>
          <t>The floors from 1 April 2026</t>
        </is>
      </c>
    </row>
    <row r="6" ht="30" customHeight="1">
      <c r="B6" s="5" t="inlineStr">
        <is>
          <t>£12.71 at 21 and over, £10.85 at 18 to 20, £8.00 under 18 and for apprentices. Verified against gov.uk. Paying the floor is the law; budgeting the floor as the cost is the error.</t>
        </is>
      </c>
    </row>
    <row r="8">
      <c r="B8" s="4" t="inlineStr">
        <is>
          <t>What loads onto every hour</t>
        </is>
      </c>
    </row>
    <row r="9" ht="45" customHeight="1">
      <c r="B9" s="5" t="inlineStr">
        <is>
          <t>Holiday at 12.07 per cent, employer National Insurance at 15 per cent above £5,000 a year, the 3 per cent minimum pension above the qualifying band. The £12.71 floor costs £16.36 an hour full time.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2" customWidth="1" min="3" max="3"/>
    <col width="12" customWidth="1" min="4" max="4"/>
    <col width="10" customWidth="1" min="5" max="5"/>
    <col width="12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Four floors, fully loaded</t>
        </is>
      </c>
    </row>
    <row r="5">
      <c r="A5" s="6" t="inlineStr">
        <is>
          <t>Hours a week</t>
        </is>
      </c>
      <c r="B5" s="7" t="n">
        <v>40</v>
      </c>
      <c r="C5" s="8" t="inlineStr">
        <is>
          <t>Spreads the NIC and pension thresholds per hour.</t>
        </is>
      </c>
    </row>
    <row r="7" ht="28" customHeight="1">
      <c r="A7" s="9" t="inlineStr">
        <is>
          <t>Band</t>
        </is>
      </c>
      <c r="B7" s="9" t="inlineStr">
        <is>
          <t>Floor</t>
        </is>
      </c>
      <c r="C7" s="9" t="inlineStr">
        <is>
          <t>With holiday</t>
        </is>
      </c>
      <c r="D7" s="9" t="inlineStr">
        <is>
          <t>Employer NIC</t>
        </is>
      </c>
      <c r="E7" s="9" t="inlineStr">
        <is>
          <t>Pension</t>
        </is>
      </c>
      <c r="F7" s="9" t="inlineStr">
        <is>
          <t>Loaded hour</t>
        </is>
      </c>
    </row>
    <row r="8">
      <c r="A8" s="10" t="inlineStr">
        <is>
          <t>21 and over</t>
        </is>
      </c>
      <c r="B8" s="11" t="n">
        <v>12.71</v>
      </c>
      <c r="C8" s="12">
        <f>B8*1.1207</f>
        <v/>
      </c>
      <c r="D8" s="12">
        <f>0.15*MAX(0,C8-5000/($B$5*52))</f>
        <v/>
      </c>
      <c r="E8" s="12">
        <f>0.03*MAX(0,C8-6240/($B$5*52))</f>
        <v/>
      </c>
      <c r="F8" s="13">
        <f>C8+D8+E8</f>
        <v/>
      </c>
    </row>
    <row r="9">
      <c r="A9" s="10" t="inlineStr">
        <is>
          <t>18 to 20</t>
        </is>
      </c>
      <c r="B9" s="11" t="n">
        <v>10.85</v>
      </c>
      <c r="C9" s="12">
        <f>B9*1.1207</f>
        <v/>
      </c>
      <c r="D9" s="12">
        <f>0.15*MAX(0,C9-5000/($B$5*52))</f>
        <v/>
      </c>
      <c r="E9" s="12">
        <f>0.03*MAX(0,C9-6240/($B$5*52))</f>
        <v/>
      </c>
      <c r="F9" s="13">
        <f>C9+D9+E9</f>
        <v/>
      </c>
    </row>
    <row r="10">
      <c r="A10" s="10" t="inlineStr">
        <is>
          <t>Under 18</t>
        </is>
      </c>
      <c r="B10" s="11" t="n">
        <v>8</v>
      </c>
      <c r="C10" s="12">
        <f>B10*1.1207</f>
        <v/>
      </c>
      <c r="D10" s="12">
        <f>0.15*MAX(0,C10-5000/($B$5*52))</f>
        <v/>
      </c>
      <c r="E10" s="12">
        <f>0.03*MAX(0,C10-6240/($B$5*52))</f>
        <v/>
      </c>
      <c r="F10" s="13">
        <f>C10+D10+E10</f>
        <v/>
      </c>
    </row>
    <row r="11">
      <c r="A11" s="10" t="inlineStr">
        <is>
          <t>Apprentice</t>
        </is>
      </c>
      <c r="B11" s="11" t="n">
        <v>8</v>
      </c>
      <c r="C11" s="12">
        <f>B11*1.1207</f>
        <v/>
      </c>
      <c r="D11" s="12">
        <f>0.15*MAX(0,C11-5000/($B$5*52))</f>
        <v/>
      </c>
      <c r="E11" s="12">
        <f>0.03*MAX(0,C11-6240/($B$5*52))</f>
        <v/>
      </c>
      <c r="F11" s="13">
        <f>C11+D11+E11</f>
        <v/>
      </c>
    </row>
    <row r="13" ht="19" customHeight="1">
      <c r="A13" s="14" t="inlineStr">
        <is>
          <t xml:space="preserve">  A shift and a rota</t>
        </is>
      </c>
      <c r="B13" s="15" t="n"/>
      <c r="C13" s="15" t="n"/>
      <c r="D13" s="15" t="n"/>
      <c r="E13" s="15" t="n"/>
      <c r="F13" s="15" t="n"/>
    </row>
    <row r="14">
      <c r="A14" s="6" t="inlineStr">
        <is>
          <t>Shift length, hours</t>
        </is>
      </c>
      <c r="B14" s="7" t="n">
        <v>8</v>
      </c>
      <c r="C14" s="8" t="inlineStr"/>
    </row>
    <row r="15">
      <c r="A15" s="6" t="inlineStr">
        <is>
          <t>Shifts a week across the team</t>
        </is>
      </c>
      <c r="B15" s="7" t="n">
        <v>30</v>
      </c>
      <c r="C15" s="8" t="inlineStr"/>
    </row>
    <row r="16">
      <c r="A16" s="6" t="inlineStr">
        <is>
          <t>One 21-plus shift</t>
        </is>
      </c>
      <c r="B16" s="13">
        <f>$F$8*$B$14</f>
        <v/>
      </c>
    </row>
    <row r="17">
      <c r="A17" s="6" t="inlineStr">
        <is>
          <t>The week's shifts at that rate</t>
        </is>
      </c>
      <c r="B17" s="13">
        <f>$F$8*$B$14*$B$15</f>
        <v/>
      </c>
    </row>
    <row r="18">
      <c r="A18" s="16" t="inlineStr">
        <is>
          <t>A year of that rota</t>
        </is>
      </c>
      <c r="B18" s="17">
        <f>$F$8*$B$14*$B$15*52</f>
        <v/>
      </c>
    </row>
    <row r="20">
      <c r="A20" s="18" t="inlineStr">
        <is>
          <t>Rotas priced at the headline rate under-cost by more than a quarter. The Rota and Labour Cost Planner prices the whole week at these loaded rates.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2026-08-16T15:36:51Z</dcterms:created>
  <dcterms:modified xmlns:dcterms="http://purl.org/dc/terms/" xmlns:xsi="http://www.w3.org/2001/XMLSchema-instance" xsi:type="dcterms:W3CDTF">2026-08-16T15:36:51Z</dcterms:modified>
</cp:coreProperties>
</file>