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3 wee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EDF1F7"/>
      </patternFill>
    </fill>
    <fill>
      <patternFill patternType="solid">
        <fgColor rgb="00FFF6DC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3" fontId="7" fillId="2" borderId="1" pivotButton="0" quotePrefix="0" xfId="0"/>
    <xf numFmtId="164" fontId="7" fillId="3" borderId="1" pivotButton="0" quotePrefix="0" xfId="0"/>
    <xf numFmtId="164" fontId="7" fillId="2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4" fontId="6" fillId="3" borderId="1" pivotButton="0" quotePrefix="0" xfId="0"/>
    <xf numFmtId="0" fontId="3" fillId="0" borderId="0" applyAlignment="1" pivotButton="0" quotePrefix="0" xfId="0">
      <alignment vertical="center" wrapText="1"/>
    </xf>
    <xf numFmtId="164" fontId="6" fillId="2" borderId="1" pivotButton="0" quotePrefix="0" xfId="0"/>
    <xf numFmtId="0" fontId="6" fillId="0" borderId="0" pivotButton="0" quotePrefix="0" xfId="0"/>
    <xf numFmtId="164" fontId="9" fillId="2" borderId="1" pivotButton="0" quotePrefix="0" xfId="0"/>
    <xf numFmtId="3" fontId="6" fillId="2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13-Week Cash Flow for Trades</t>
        </is>
      </c>
    </row>
    <row r="3">
      <c r="A3" s="3" t="inlineStr">
        <is>
          <t>Built around stage payments and retention, because that is how construction money actually arrives.</t>
        </is>
      </c>
    </row>
    <row r="5">
      <c r="B5" s="4" t="inlineStr">
        <is>
          <t>Wages are weekly and money is not</t>
        </is>
      </c>
    </row>
    <row r="6" ht="45" customHeight="1">
      <c r="B6" s="5" t="inlineStr">
        <is>
          <t>Payroll and materials go out every week. Stage payments arrive when a valuation is certified and then paid, which on most contracts is somewhere between four and eight weeks after the work was done.</t>
        </is>
      </c>
    </row>
    <row r="8" ht="30" customHeight="1">
      <c r="B8" s="5" t="inlineStr">
        <is>
          <t>That mismatch is why profitable builders run out of money. It is not a profit problem and no profit and loss will show it to you.</t>
        </is>
      </c>
    </row>
    <row r="10">
      <c r="B10" s="4" t="inlineStr">
        <is>
          <t>Thirteen weeks is the right window</t>
        </is>
      </c>
    </row>
    <row r="11" ht="30" customHeight="1">
      <c r="B11" s="5" t="inlineStr">
        <is>
          <t>Long enough to see a stage payment arrive, short enough that you can still do something about the week it goes wrong.</t>
        </is>
      </c>
    </row>
    <row r="13">
      <c r="B13" s="4" t="inlineStr">
        <is>
          <t>What to do with a negative week</t>
        </is>
      </c>
    </row>
    <row r="14" ht="45" customHeight="1">
      <c r="B14" s="5" t="inlineStr">
        <is>
          <t>You have three levers and they take different amounts of notice. Bring an application forward, delay a materials order, or arrange the facility before you need it rather than during the week you do.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3" customWidth="1" min="8" max="8"/>
  </cols>
  <sheetData>
    <row r="1">
      <c r="A1" s="1" t="inlineStr">
        <is>
          <t>ZAZEN TAX</t>
        </is>
      </c>
    </row>
    <row r="2">
      <c r="A2" s="2" t="inlineStr">
        <is>
          <t>Week by week</t>
        </is>
      </c>
    </row>
    <row r="5">
      <c r="A5" s="3" t="inlineStr">
        <is>
          <t>Yellow is yours.</t>
        </is>
      </c>
    </row>
    <row r="7">
      <c r="A7" s="6" t="inlineStr">
        <is>
          <t>Week</t>
        </is>
      </c>
      <c r="B7" s="6" t="inlineStr">
        <is>
          <t>Stage payments</t>
        </is>
      </c>
      <c r="C7" s="6" t="inlineStr">
        <is>
          <t>Other income</t>
        </is>
      </c>
      <c r="D7" s="6" t="inlineStr">
        <is>
          <t>Wages</t>
        </is>
      </c>
      <c r="E7" s="6" t="inlineStr">
        <is>
          <t>Materials</t>
        </is>
      </c>
      <c r="F7" s="6" t="inlineStr">
        <is>
          <t>Overheads</t>
        </is>
      </c>
      <c r="G7" s="6" t="inlineStr">
        <is>
          <t>Net</t>
        </is>
      </c>
      <c r="H7" s="6" t="inlineStr">
        <is>
          <t>Balance</t>
        </is>
      </c>
    </row>
    <row r="8">
      <c r="A8" s="7" t="n">
        <v>1</v>
      </c>
      <c r="B8" s="8" t="n">
        <v>0</v>
      </c>
      <c r="C8" s="8" t="n">
        <v>0</v>
      </c>
      <c r="D8" s="8" t="n">
        <v>4200</v>
      </c>
      <c r="E8" s="8" t="n">
        <v>3100</v>
      </c>
      <c r="F8" s="8" t="n">
        <v>900</v>
      </c>
      <c r="G8" s="9">
        <f>$B8+$C8-$D8-$E8-$F8</f>
        <v/>
      </c>
      <c r="H8" s="9">
        <f>9500.0+$G8</f>
        <v/>
      </c>
    </row>
    <row r="9">
      <c r="A9" s="7" t="n">
        <v>2</v>
      </c>
      <c r="B9" s="8" t="n">
        <v>18000</v>
      </c>
      <c r="C9" s="8" t="n">
        <v>0</v>
      </c>
      <c r="D9" s="8" t="n">
        <v>4200</v>
      </c>
      <c r="E9" s="8" t="n">
        <v>3100</v>
      </c>
      <c r="F9" s="8" t="n">
        <v>900</v>
      </c>
      <c r="G9" s="9">
        <f>$B9+$C9-$D9-$E9-$F9</f>
        <v/>
      </c>
      <c r="H9" s="9">
        <f>$H8+$G9</f>
        <v/>
      </c>
    </row>
    <row r="10">
      <c r="A10" s="7" t="n">
        <v>3</v>
      </c>
      <c r="B10" s="8" t="n">
        <v>0</v>
      </c>
      <c r="C10" s="8" t="n">
        <v>0</v>
      </c>
      <c r="D10" s="8" t="n">
        <v>4200</v>
      </c>
      <c r="E10" s="8" t="n">
        <v>3100</v>
      </c>
      <c r="F10" s="8" t="n">
        <v>900</v>
      </c>
      <c r="G10" s="9">
        <f>$B10+$C10-$D10-$E10-$F10</f>
        <v/>
      </c>
      <c r="H10" s="9">
        <f>$H9+$G10</f>
        <v/>
      </c>
    </row>
    <row r="11">
      <c r="A11" s="7" t="n">
        <v>4</v>
      </c>
      <c r="B11" s="8" t="n">
        <v>0</v>
      </c>
      <c r="C11" s="8" t="n">
        <v>0</v>
      </c>
      <c r="D11" s="8" t="n">
        <v>4200</v>
      </c>
      <c r="E11" s="8" t="n">
        <v>3100</v>
      </c>
      <c r="F11" s="8" t="n">
        <v>900</v>
      </c>
      <c r="G11" s="9">
        <f>$B11+$C11-$D11-$E11-$F11</f>
        <v/>
      </c>
      <c r="H11" s="9">
        <f>$H10+$G11</f>
        <v/>
      </c>
    </row>
    <row r="12">
      <c r="A12" s="7" t="n">
        <v>5</v>
      </c>
      <c r="B12" s="8" t="n">
        <v>22000</v>
      </c>
      <c r="C12" s="8" t="n">
        <v>0</v>
      </c>
      <c r="D12" s="8" t="n">
        <v>4200</v>
      </c>
      <c r="E12" s="8" t="n">
        <v>3100</v>
      </c>
      <c r="F12" s="8" t="n">
        <v>900</v>
      </c>
      <c r="G12" s="9">
        <f>$B12+$C12-$D12-$E12-$F12</f>
        <v/>
      </c>
      <c r="H12" s="9">
        <f>$H11+$G12</f>
        <v/>
      </c>
    </row>
    <row r="13">
      <c r="A13" s="7" t="n">
        <v>6</v>
      </c>
      <c r="B13" s="8" t="n">
        <v>0</v>
      </c>
      <c r="C13" s="8" t="n">
        <v>0</v>
      </c>
      <c r="D13" s="8" t="n">
        <v>4200</v>
      </c>
      <c r="E13" s="8" t="n">
        <v>3100</v>
      </c>
      <c r="F13" s="8" t="n">
        <v>900</v>
      </c>
      <c r="G13" s="9">
        <f>$B13+$C13-$D13-$E13-$F13</f>
        <v/>
      </c>
      <c r="H13" s="9">
        <f>$H12+$G13</f>
        <v/>
      </c>
    </row>
    <row r="14">
      <c r="A14" s="7" t="n">
        <v>7</v>
      </c>
      <c r="B14" s="8" t="n">
        <v>0</v>
      </c>
      <c r="C14" s="8" t="n">
        <v>0</v>
      </c>
      <c r="D14" s="8" t="n">
        <v>4200</v>
      </c>
      <c r="E14" s="8" t="n">
        <v>3100</v>
      </c>
      <c r="F14" s="8" t="n">
        <v>900</v>
      </c>
      <c r="G14" s="9">
        <f>$B14+$C14-$D14-$E14-$F14</f>
        <v/>
      </c>
      <c r="H14" s="9">
        <f>$H13+$G14</f>
        <v/>
      </c>
    </row>
    <row r="15">
      <c r="A15" s="7" t="n">
        <v>8</v>
      </c>
      <c r="B15" s="8" t="n">
        <v>0</v>
      </c>
      <c r="C15" s="8" t="n">
        <v>0</v>
      </c>
      <c r="D15" s="8" t="n">
        <v>4200</v>
      </c>
      <c r="E15" s="8" t="n">
        <v>3100</v>
      </c>
      <c r="F15" s="8" t="n">
        <v>900</v>
      </c>
      <c r="G15" s="9">
        <f>$B15+$C15-$D15-$E15-$F15</f>
        <v/>
      </c>
      <c r="H15" s="9">
        <f>$H14+$G15</f>
        <v/>
      </c>
    </row>
    <row r="16">
      <c r="A16" s="7" t="n">
        <v>9</v>
      </c>
      <c r="B16" s="8" t="n">
        <v>31000</v>
      </c>
      <c r="C16" s="8" t="n">
        <v>0</v>
      </c>
      <c r="D16" s="8" t="n">
        <v>4200</v>
      </c>
      <c r="E16" s="8" t="n">
        <v>3100</v>
      </c>
      <c r="F16" s="8" t="n">
        <v>900</v>
      </c>
      <c r="G16" s="9">
        <f>$B16+$C16-$D16-$E16-$F16</f>
        <v/>
      </c>
      <c r="H16" s="9">
        <f>$H15+$G16</f>
        <v/>
      </c>
    </row>
    <row r="17">
      <c r="A17" s="7" t="n">
        <v>10</v>
      </c>
      <c r="B17" s="8" t="n">
        <v>0</v>
      </c>
      <c r="C17" s="8" t="n">
        <v>0</v>
      </c>
      <c r="D17" s="8" t="n">
        <v>4200</v>
      </c>
      <c r="E17" s="8" t="n">
        <v>3100</v>
      </c>
      <c r="F17" s="8" t="n">
        <v>900</v>
      </c>
      <c r="G17" s="9">
        <f>$B17+$C17-$D17-$E17-$F17</f>
        <v/>
      </c>
      <c r="H17" s="9">
        <f>$H16+$G17</f>
        <v/>
      </c>
    </row>
    <row r="18">
      <c r="A18" s="7" t="n">
        <v>11</v>
      </c>
      <c r="B18" s="8" t="n">
        <v>0</v>
      </c>
      <c r="C18" s="8" t="n">
        <v>0</v>
      </c>
      <c r="D18" s="8" t="n">
        <v>4200</v>
      </c>
      <c r="E18" s="8" t="n">
        <v>3100</v>
      </c>
      <c r="F18" s="8" t="n">
        <v>900</v>
      </c>
      <c r="G18" s="9">
        <f>$B18+$C18-$D18-$E18-$F18</f>
        <v/>
      </c>
      <c r="H18" s="9">
        <f>$H17+$G18</f>
        <v/>
      </c>
    </row>
    <row r="19">
      <c r="A19" s="7" t="n">
        <v>12</v>
      </c>
      <c r="B19" s="8" t="n">
        <v>14200</v>
      </c>
      <c r="C19" s="8" t="n">
        <v>0</v>
      </c>
      <c r="D19" s="8" t="n">
        <v>4200</v>
      </c>
      <c r="E19" s="8" t="n">
        <v>3100</v>
      </c>
      <c r="F19" s="8" t="n">
        <v>900</v>
      </c>
      <c r="G19" s="9">
        <f>$B19+$C19-$D19-$E19-$F19</f>
        <v/>
      </c>
      <c r="H19" s="9">
        <f>$H18+$G19</f>
        <v/>
      </c>
    </row>
    <row r="20">
      <c r="A20" s="7" t="n">
        <v>13</v>
      </c>
      <c r="B20" s="8" t="n">
        <v>0</v>
      </c>
      <c r="C20" s="8" t="n">
        <v>0</v>
      </c>
      <c r="D20" s="8" t="n">
        <v>4200</v>
      </c>
      <c r="E20" s="8" t="n">
        <v>3100</v>
      </c>
      <c r="F20" s="8" t="n">
        <v>900</v>
      </c>
      <c r="G20" s="9">
        <f>$B20+$C20-$D20-$E20-$F20</f>
        <v/>
      </c>
      <c r="H20" s="9">
        <f>$H19+$G20</f>
        <v/>
      </c>
    </row>
    <row r="22" ht="19" customHeight="1">
      <c r="A22" s="10" t="inlineStr">
        <is>
          <t xml:space="preserve">  The thirteen weeks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>
      <c r="A23" s="12" t="inlineStr">
        <is>
          <t>Opening cash</t>
        </is>
      </c>
      <c r="B23" s="13" t="n">
        <v>9500</v>
      </c>
      <c r="C23" s="14" t="inlineStr"/>
    </row>
    <row r="24">
      <c r="A24" s="12" t="inlineStr">
        <is>
          <t>Money in</t>
        </is>
      </c>
      <c r="B24" s="15">
        <f>SUM($B$8:$C$20)</f>
        <v/>
      </c>
    </row>
    <row r="25">
      <c r="A25" s="12" t="inlineStr">
        <is>
          <t>Money out</t>
        </is>
      </c>
      <c r="B25" s="15">
        <f>SUM($D$8:$F$20)</f>
        <v/>
      </c>
    </row>
    <row r="26">
      <c r="A26" s="12" t="inlineStr">
        <is>
          <t>Closing balance</t>
        </is>
      </c>
      <c r="B26" s="15">
        <f>$H$20</f>
        <v/>
      </c>
    </row>
    <row r="27">
      <c r="A27" s="16" t="inlineStr">
        <is>
          <t>Lowest point</t>
        </is>
      </c>
      <c r="B27" s="17">
        <f>MIN($H$8:$H$20)</f>
        <v/>
      </c>
    </row>
    <row r="28">
      <c r="A28" s="12" t="inlineStr">
        <is>
          <t>Weeks in the red</t>
        </is>
      </c>
      <c r="B28" s="18">
        <f>COUNTIF($H$8:$H$20,"&lt;0")</f>
        <v/>
      </c>
    </row>
    <row r="29">
      <c r="A29" s="12" t="inlineStr">
        <is>
          <t>Facility you need</t>
        </is>
      </c>
      <c r="B29" s="15">
        <f>MAX(0,-MIN($H$8:$H$20))</f>
        <v/>
      </c>
      <c r="C29" s="14" t="inlineStr">
        <is>
          <t>Arrange it before the week you need it.</t>
        </is>
      </c>
    </row>
    <row r="31">
      <c r="A31" s="19" t="inlineStr">
        <is>
          <t>A profitable job and an empty account are the same thing eleven weeks apart. This sheet is the eleven weeks.</t>
        </is>
      </c>
    </row>
  </sheetData>
  <conditionalFormatting sqref="H8:H20">
    <cfRule type="cellIs" priority="1" operator="lessThan" dxfId="0">
      <formula>0</formula>
    </cfRule>
  </conditionalFormatting>
  <conditionalFormatting sqref="B27">
    <cfRule type="cellIs" priority="2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