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Unit econom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4" fontId="8" fillId="4" borderId="1" pivotButton="0" quotePrefix="0" xfId="0"/>
    <xf numFmtId="165" fontId="8" fillId="4" borderId="1" pivotButton="0" quotePrefix="0" xfId="0"/>
    <xf numFmtId="0" fontId="8" fillId="0" borderId="0" pivotButton="0" quotePrefix="0" xfId="0"/>
    <xf numFmtId="166" fontId="9" fillId="4" borderId="1" pivotButton="0" quotePrefix="0" xfId="0"/>
    <xf numFmtId="0" fontId="6" fillId="2" borderId="0" applyAlignment="1" pivotButton="0" quotePrefix="0" xfId="0">
      <alignment vertical="center" wrapText="1"/>
    </xf>
    <xf numFmtId="164" fontId="7" fillId="4" borderId="1" pivotButton="0" quotePrefix="0" xfId="0"/>
    <xf numFmtId="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Unit Economics Calculator</t>
        </is>
      </c>
    </row>
    <row r="3">
      <c r="A3" s="3" t="inlineStr">
        <is>
          <t>Contribution, breakeven, and the profit line client by client.</t>
        </is>
      </c>
    </row>
    <row r="5">
      <c r="B5" s="4" t="inlineStr">
        <is>
          <t>Contribution pays the fixed costs, then it is profit</t>
        </is>
      </c>
    </row>
    <row r="6" ht="30" customHeight="1">
      <c r="B6" s="5" t="inlineStr">
        <is>
          <t>Fee less the costs that scale with each client. On the demo that is £3,685 a month per client at a 55 per cent margin.</t>
        </is>
      </c>
    </row>
    <row r="8">
      <c r="B8" s="4" t="inlineStr">
        <is>
          <t>Why the last clients matter most</t>
        </is>
      </c>
    </row>
    <row r="9" ht="45" customHeight="1">
      <c r="B9" s="5" t="inlineStr">
        <is>
          <t>Breakeven on the demo is 32.6 clients. The 33rd client tips the company into profit and the 40th adds £3,685 a month with no new fixed costs, which is why growth feels slow and then suddenly does not.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30" customWidth="1" min="3" max="3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Per client, then in total</t>
        </is>
      </c>
    </row>
    <row r="5" ht="19" customHeight="1">
      <c r="A5" s="6" t="inlineStr">
        <is>
          <t xml:space="preserve">  Your figures</t>
        </is>
      </c>
      <c r="B5" s="7" t="n"/>
      <c r="C5" s="7" t="n"/>
    </row>
    <row r="6">
      <c r="A6" s="8" t="inlineStr">
        <is>
          <t>Average fee per client, a month</t>
        </is>
      </c>
      <c r="B6" s="9" t="n">
        <v>6700</v>
      </c>
      <c r="C6" s="10" t="inlineStr"/>
    </row>
    <row r="7">
      <c r="A7" s="8" t="inlineStr">
        <is>
          <t>Variable cost share</t>
        </is>
      </c>
      <c r="B7" s="11" t="n">
        <v>0.45</v>
      </c>
      <c r="C7" s="10" t="inlineStr">
        <is>
          <t>Costs that scale with each client.</t>
        </is>
      </c>
    </row>
    <row r="8">
      <c r="A8" s="8" t="inlineStr">
        <is>
          <t>Clients now</t>
        </is>
      </c>
      <c r="B8" s="12" t="n">
        <v>40</v>
      </c>
      <c r="C8" s="10" t="inlineStr"/>
    </row>
    <row r="9">
      <c r="A9" s="8" t="inlineStr">
        <is>
          <t>Fixed costs, a month</t>
        </is>
      </c>
      <c r="B9" s="9" t="n">
        <v>120000</v>
      </c>
      <c r="C9" s="10" t="inlineStr"/>
    </row>
    <row r="11" ht="19" customHeight="1">
      <c r="A11" s="6" t="inlineStr">
        <is>
          <t xml:space="preserve">  Per client</t>
        </is>
      </c>
      <c r="B11" s="7" t="n"/>
      <c r="C11" s="7" t="n"/>
    </row>
    <row r="12">
      <c r="A12" s="8" t="inlineStr">
        <is>
          <t>Contribution, a month</t>
        </is>
      </c>
      <c r="B12" s="13">
        <f>$B$6*(1-$B$7)</f>
        <v/>
      </c>
    </row>
    <row r="13">
      <c r="A13" s="8" t="inlineStr">
        <is>
          <t>Contribution margin</t>
        </is>
      </c>
      <c r="B13" s="14">
        <f>1-$B$7</f>
        <v/>
      </c>
    </row>
    <row r="15" ht="19" customHeight="1">
      <c r="A15" s="6" t="inlineStr">
        <is>
          <t xml:space="preserve">  The company</t>
        </is>
      </c>
      <c r="B15" s="7" t="n"/>
      <c r="C15" s="7" t="n"/>
    </row>
    <row r="16">
      <c r="A16" s="15" t="inlineStr">
        <is>
          <t>Breakeven clients</t>
        </is>
      </c>
      <c r="B16" s="16">
        <f>IFERROR($B$9/($B$6*(1-$B$7)),"")</f>
        <v/>
      </c>
    </row>
    <row r="17">
      <c r="A17" s="8" t="inlineStr">
        <is>
          <t>Profit a month, now</t>
        </is>
      </c>
      <c r="B17" s="13">
        <f>$B$8*$B$6*(1-$B$7)-$B$9</f>
        <v/>
      </c>
    </row>
    <row r="18">
      <c r="A18" s="8" t="inlineStr">
        <is>
          <t>Profit a year</t>
        </is>
      </c>
      <c r="B18" s="13">
        <f>($B$8*$B$6*(1-$B$7)-$B$9)*12</f>
        <v/>
      </c>
    </row>
    <row r="20" ht="19" customHeight="1">
      <c r="A20" s="6" t="inlineStr">
        <is>
          <t xml:space="preserve">  Client by client</t>
        </is>
      </c>
      <c r="B20" s="7" t="n"/>
      <c r="C20" s="7" t="n"/>
    </row>
    <row r="21" ht="28" customHeight="1">
      <c r="A21" s="17" t="inlineStr">
        <is>
          <t>Clients</t>
        </is>
      </c>
      <c r="B21" s="17" t="inlineStr">
        <is>
          <t>Profit a month</t>
        </is>
      </c>
      <c r="C21" s="17" t="inlineStr"/>
    </row>
    <row r="22">
      <c r="A22" s="8" t="n">
        <v>0</v>
      </c>
      <c r="B22" s="18">
        <f>0*$B$6*(1-$B$7)-$B$9</f>
        <v/>
      </c>
      <c r="C22" s="19" t="inlineStr"/>
    </row>
    <row r="23">
      <c r="A23" s="8" t="n">
        <v>10</v>
      </c>
      <c r="B23" s="18">
        <f>10*$B$6*(1-$B$7)-$B$9</f>
        <v/>
      </c>
      <c r="C23" s="19">
        <f>IF($B23&gt;=0,IF($B22&lt;0,"first profitable row",""),"")</f>
        <v/>
      </c>
    </row>
    <row r="24">
      <c r="A24" s="8" t="n">
        <v>20</v>
      </c>
      <c r="B24" s="18">
        <f>20*$B$6*(1-$B$7)-$B$9</f>
        <v/>
      </c>
      <c r="C24" s="19">
        <f>IF($B24&gt;=0,IF($B23&lt;0,"first profitable row",""),"")</f>
        <v/>
      </c>
    </row>
    <row r="25">
      <c r="A25" s="8" t="n">
        <v>30</v>
      </c>
      <c r="B25" s="18">
        <f>30*$B$6*(1-$B$7)-$B$9</f>
        <v/>
      </c>
      <c r="C25" s="19">
        <f>IF($B25&gt;=0,IF($B24&lt;0,"first profitable row",""),"")</f>
        <v/>
      </c>
    </row>
    <row r="26">
      <c r="A26" s="8" t="n">
        <v>33</v>
      </c>
      <c r="B26" s="18">
        <f>33*$B$6*(1-$B$7)-$B$9</f>
        <v/>
      </c>
      <c r="C26" s="19">
        <f>IF($B26&gt;=0,IF($B25&lt;0,"first profitable row",""),"")</f>
        <v/>
      </c>
    </row>
    <row r="27">
      <c r="A27" s="8" t="n">
        <v>36</v>
      </c>
      <c r="B27" s="18">
        <f>36*$B$6*(1-$B$7)-$B$9</f>
        <v/>
      </c>
      <c r="C27" s="19">
        <f>IF($B27&gt;=0,IF($B26&lt;0,"first profitable row",""),"")</f>
        <v/>
      </c>
    </row>
    <row r="28">
      <c r="A28" s="8" t="n">
        <v>40</v>
      </c>
      <c r="B28" s="18">
        <f>40*$B$6*(1-$B$7)-$B$9</f>
        <v/>
      </c>
      <c r="C28" s="19">
        <f>IF($B28&gt;=0,IF($B27&lt;0,"first profitable row",""),"")</f>
        <v/>
      </c>
    </row>
    <row r="29">
      <c r="A29" s="8" t="n">
        <v>45</v>
      </c>
      <c r="B29" s="18">
        <f>45*$B$6*(1-$B$7)-$B$9</f>
        <v/>
      </c>
      <c r="C29" s="19">
        <f>IF($B29&gt;=0,IF($B28&lt;0,"first profitable row",""),"")</f>
        <v/>
      </c>
    </row>
    <row r="30">
      <c r="A30" s="8" t="n">
        <v>50</v>
      </c>
      <c r="B30" s="18">
        <f>50*$B$6*(1-$B$7)-$B$9</f>
        <v/>
      </c>
      <c r="C30" s="19">
        <f>IF($B30&gt;=0,IF($B29&lt;0,"first profitable row",""),"")</f>
        <v/>
      </c>
    </row>
    <row r="31">
      <c r="A31" s="8" t="n">
        <v>60</v>
      </c>
      <c r="B31" s="18">
        <f>60*$B$6*(1-$B$7)-$B$9</f>
        <v/>
      </c>
      <c r="C31" s="19">
        <f>IF($B31&gt;=0,IF($B30&lt;0,"first profitable row",""),"")</f>
        <v/>
      </c>
    </row>
    <row r="33">
      <c r="A33" s="20" t="inlineStr">
        <is>
          <t>Each row past breakeven adds a full contribution with no new fixed costs. The profit line is not a slope, it is a hinge.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2026-08-15T13:32:06Z</dcterms:created>
  <dcterms:modified xmlns:dcterms="http://purl.org/dc/terms/" xmlns:xsi="http://www.w3.org/2001/XMLSchema-instance" xsi:type="dcterms:W3CDTF">2026-08-15T13:32:06Z</dcterms:modified>
</cp:coreProperties>
</file>