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ye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3" borderId="1" pivotButton="0" quotePrefix="0" xfId="0"/>
    <xf numFmtId="164" fontId="7" fillId="4" borderId="1" pivotButton="0" quotePrefix="0" xfId="0"/>
    <xf numFmtId="165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4" borderId="1" pivotButton="0" quotePrefix="0" xfId="0"/>
    <xf numFmtId="0" fontId="8" fillId="0" borderId="0" pivotButton="0" quotePrefix="0" xfId="0"/>
    <xf numFmtId="165" fontId="9" fillId="4" borderId="1" pivotButton="0" quotePrefix="0" xfId="0"/>
    <xf numFmtId="0" fontId="3" fillId="0" borderId="0" applyAlignment="1" pivotButton="0" quotePrefix="0" xfId="0">
      <alignment vertical="center" wrapText="1"/>
    </xf>
    <xf numFmtId="165" fontId="8" fillId="4" borderId="1" pivotButton="0" quotePrefix="0" xfId="0"/>
    <xf numFmtId="3" fontId="8" fillId="4" borderId="1" pivotButton="0" quotePrefix="0" xfId="0"/>
    <xf numFmtId="166" fontId="8" fillId="3" borderId="1" pivotButton="0" quotePrefix="0" xfId="0"/>
    <xf numFmtId="3" fontId="8" fillId="3" borderId="1" pivotButton="0" quotePrefix="0" xfId="0"/>
    <xf numFmtId="166" fontId="9" fillId="4" borderId="1" pivotButton="0" quotePrefix="0" xfId="0"/>
    <xf numFmtId="166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F0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Utilisation and Time Log</t>
        </is>
      </c>
    </row>
    <row r="3">
      <c r="A3" s="3" t="inlineStr">
        <is>
          <t>Where the week actually goes, so your day rate is built on a measured number rather than a hopeful one.</t>
        </is>
      </c>
    </row>
    <row r="5">
      <c r="B5" s="4" t="inlineStr">
        <is>
          <t>Most freelancers guess their utilisation, and guess high</t>
        </is>
      </c>
    </row>
    <row r="6" ht="30" customHeight="1">
      <c r="B6" s="5" t="inlineStr">
        <is>
          <t>Ask anyone what share of their week is billable and they will say eighty per cent. Log it for a month and it is rarely above seventy, and in a quiet month it is nowhere near.</t>
        </is>
      </c>
    </row>
    <row r="8" ht="30" customHeight="1">
      <c r="B8" s="5" t="inlineStr">
        <is>
          <t>This is not a moral failing. Pitching, invoicing, chasing, admin, marketing and keeping current are the work. They are simply the part nobody pays for directly.</t>
        </is>
      </c>
    </row>
    <row r="10">
      <c r="B10" s="4" t="inlineStr">
        <is>
          <t>What the sheet does</t>
        </is>
      </c>
    </row>
    <row r="11" ht="45" customHeight="1">
      <c r="B11" s="5" t="inlineStr">
        <is>
          <t>Twelve months of hours in five columns: billable, admin, pitching, marketing and learning. It works out your utilisation month by month and for the year, and the effective rate you actually earned per working hour.</t>
        </is>
      </c>
    </row>
    <row r="13">
      <c r="B13" s="4" t="inlineStr">
        <is>
          <t>The number to take away</t>
        </is>
      </c>
    </row>
    <row r="14" ht="30" customHeight="1">
      <c r="B14" s="5" t="inlineStr">
        <is>
          <t>Your real utilisation, so the Day Rate Calculator has a measured figure to divide by instead of an assumption.</t>
        </is>
      </c>
    </row>
    <row r="16">
      <c r="B16" s="4" t="inlineStr">
        <is>
          <t>The month that teaches the most</t>
        </is>
      </c>
    </row>
    <row r="17" ht="30" customHeight="1">
      <c r="B17" s="5" t="inlineStr">
        <is>
          <t>August, usually. A month where billable hours collapse and everything else carries on is what a pipeline gap looks like in the accounts.</t>
        </is>
      </c>
    </row>
    <row r="19">
      <c r="B19" s="4" t="inlineStr">
        <is>
          <t>General information</t>
        </is>
      </c>
    </row>
    <row r="20" ht="30" customHeight="1">
      <c r="B20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6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2" customWidth="1" min="2" max="2"/>
    <col width="11" customWidth="1" min="3" max="3"/>
    <col width="11" customWidth="1" min="4" max="4"/>
    <col width="12" customWidth="1" min="5" max="5"/>
    <col width="11" customWidth="1" min="6" max="6"/>
    <col width="13" customWidth="1" min="7" max="7"/>
    <col width="13" customWidth="1" min="8" max="8"/>
    <col width="13" customWidth="1" min="9" max="9"/>
  </cols>
  <sheetData>
    <row r="1">
      <c r="A1" s="1" t="inlineStr">
        <is>
          <t>ZAZEN TAX</t>
        </is>
      </c>
    </row>
    <row r="2">
      <c r="A2" s="2" t="inlineStr">
        <is>
          <t>Where the hours went</t>
        </is>
      </c>
    </row>
    <row r="5">
      <c r="A5" s="3" t="inlineStr">
        <is>
          <t>Yellow is yours. Hours a week, averaged across the month. Anything you cannot invoice for goes in one of the four right-hand columns.</t>
        </is>
      </c>
    </row>
    <row r="7" ht="28" customHeight="1">
      <c r="A7" s="6" t="inlineStr">
        <is>
          <t>Month</t>
        </is>
      </c>
      <c r="B7" s="6" t="inlineStr">
        <is>
          <t>Billable</t>
        </is>
      </c>
      <c r="C7" s="6" t="inlineStr">
        <is>
          <t>Admin</t>
        </is>
      </c>
      <c r="D7" s="6" t="inlineStr">
        <is>
          <t>Pitching</t>
        </is>
      </c>
      <c r="E7" s="6" t="inlineStr">
        <is>
          <t>Marketing</t>
        </is>
      </c>
      <c r="F7" s="6" t="inlineStr">
        <is>
          <t>Learning</t>
        </is>
      </c>
      <c r="G7" s="6" t="inlineStr">
        <is>
          <t>Total hours</t>
        </is>
      </c>
      <c r="H7" s="6" t="inlineStr">
        <is>
          <t>Utilisation</t>
        </is>
      </c>
      <c r="I7" s="6" t="inlineStr">
        <is>
          <t>Non-billable</t>
        </is>
      </c>
    </row>
    <row r="8">
      <c r="A8" s="7" t="inlineStr">
        <is>
          <t>Jan</t>
        </is>
      </c>
      <c r="B8" s="8" t="n">
        <v>22.5</v>
      </c>
      <c r="C8" s="8" t="n">
        <v>6</v>
      </c>
      <c r="D8" s="8" t="n">
        <v>4</v>
      </c>
      <c r="E8" s="8" t="n">
        <v>2.5</v>
      </c>
      <c r="F8" s="8" t="n">
        <v>2</v>
      </c>
      <c r="G8" s="9">
        <f>SUM($B8:$F8)</f>
        <v/>
      </c>
      <c r="H8" s="10">
        <f>IFERROR($B8/$G8,"")</f>
        <v/>
      </c>
      <c r="I8" s="9">
        <f>$G8-$B8</f>
        <v/>
      </c>
    </row>
    <row r="9">
      <c r="A9" s="7" t="inlineStr">
        <is>
          <t>Feb</t>
        </is>
      </c>
      <c r="B9" s="8" t="n">
        <v>26</v>
      </c>
      <c r="C9" s="8" t="n">
        <v>5.5</v>
      </c>
      <c r="D9" s="8" t="n">
        <v>3</v>
      </c>
      <c r="E9" s="8" t="n">
        <v>2</v>
      </c>
      <c r="F9" s="8" t="n">
        <v>1.5</v>
      </c>
      <c r="G9" s="9">
        <f>SUM($B9:$F9)</f>
        <v/>
      </c>
      <c r="H9" s="10">
        <f>IFERROR($B9/$G9,"")</f>
        <v/>
      </c>
      <c r="I9" s="9">
        <f>$G9-$B9</f>
        <v/>
      </c>
    </row>
    <row r="10">
      <c r="A10" s="7" t="inlineStr">
        <is>
          <t>Mar</t>
        </is>
      </c>
      <c r="B10" s="8" t="n">
        <v>29.5</v>
      </c>
      <c r="C10" s="8" t="n">
        <v>5</v>
      </c>
      <c r="D10" s="8" t="n">
        <v>2</v>
      </c>
      <c r="E10" s="8" t="n">
        <v>2</v>
      </c>
      <c r="F10" s="8" t="n">
        <v>1</v>
      </c>
      <c r="G10" s="9">
        <f>SUM($B10:$F10)</f>
        <v/>
      </c>
      <c r="H10" s="10">
        <f>IFERROR($B10/$G10,"")</f>
        <v/>
      </c>
      <c r="I10" s="9">
        <f>$G10-$B10</f>
        <v/>
      </c>
    </row>
    <row r="11">
      <c r="A11" s="7" t="inlineStr">
        <is>
          <t>Apr</t>
        </is>
      </c>
      <c r="B11" s="8" t="n">
        <v>24</v>
      </c>
      <c r="C11" s="8" t="n">
        <v>6</v>
      </c>
      <c r="D11" s="8" t="n">
        <v>4.5</v>
      </c>
      <c r="E11" s="8" t="n">
        <v>3</v>
      </c>
      <c r="F11" s="8" t="n">
        <v>1.5</v>
      </c>
      <c r="G11" s="9">
        <f>SUM($B11:$F11)</f>
        <v/>
      </c>
      <c r="H11" s="10">
        <f>IFERROR($B11/$G11,"")</f>
        <v/>
      </c>
      <c r="I11" s="9">
        <f>$G11-$B11</f>
        <v/>
      </c>
    </row>
    <row r="12">
      <c r="A12" s="7" t="inlineStr">
        <is>
          <t>May</t>
        </is>
      </c>
      <c r="B12" s="8" t="n">
        <v>27.5</v>
      </c>
      <c r="C12" s="8" t="n">
        <v>5.5</v>
      </c>
      <c r="D12" s="8" t="n">
        <v>3</v>
      </c>
      <c r="E12" s="8" t="n">
        <v>2</v>
      </c>
      <c r="F12" s="8" t="n">
        <v>2</v>
      </c>
      <c r="G12" s="9">
        <f>SUM($B12:$F12)</f>
        <v/>
      </c>
      <c r="H12" s="10">
        <f>IFERROR($B12/$G12,"")</f>
        <v/>
      </c>
      <c r="I12" s="9">
        <f>$G12-$B12</f>
        <v/>
      </c>
    </row>
    <row r="13">
      <c r="A13" s="7" t="inlineStr">
        <is>
          <t>Jun</t>
        </is>
      </c>
      <c r="B13" s="8" t="n">
        <v>30</v>
      </c>
      <c r="C13" s="8" t="n">
        <v>5</v>
      </c>
      <c r="D13" s="8" t="n">
        <v>1.5</v>
      </c>
      <c r="E13" s="8" t="n">
        <v>1.5</v>
      </c>
      <c r="F13" s="8" t="n">
        <v>1</v>
      </c>
      <c r="G13" s="9">
        <f>SUM($B13:$F13)</f>
        <v/>
      </c>
      <c r="H13" s="10">
        <f>IFERROR($B13/$G13,"")</f>
        <v/>
      </c>
      <c r="I13" s="9">
        <f>$G13-$B13</f>
        <v/>
      </c>
    </row>
    <row r="14">
      <c r="A14" s="7" t="inlineStr">
        <is>
          <t>Jul</t>
        </is>
      </c>
      <c r="B14" s="8" t="n">
        <v>21</v>
      </c>
      <c r="C14" s="8" t="n">
        <v>6.5</v>
      </c>
      <c r="D14" s="8" t="n">
        <v>5</v>
      </c>
      <c r="E14" s="8" t="n">
        <v>3.5</v>
      </c>
      <c r="F14" s="8" t="n">
        <v>2</v>
      </c>
      <c r="G14" s="9">
        <f>SUM($B14:$F14)</f>
        <v/>
      </c>
      <c r="H14" s="10">
        <f>IFERROR($B14/$G14,"")</f>
        <v/>
      </c>
      <c r="I14" s="9">
        <f>$G14-$B14</f>
        <v/>
      </c>
    </row>
    <row r="15">
      <c r="A15" s="7" t="inlineStr">
        <is>
          <t>Aug</t>
        </is>
      </c>
      <c r="B15" s="8" t="n">
        <v>16.5</v>
      </c>
      <c r="C15" s="8" t="n">
        <v>5</v>
      </c>
      <c r="D15" s="8" t="n">
        <v>4</v>
      </c>
      <c r="E15" s="8" t="n">
        <v>2.5</v>
      </c>
      <c r="F15" s="8" t="n">
        <v>3</v>
      </c>
      <c r="G15" s="9">
        <f>SUM($B15:$F15)</f>
        <v/>
      </c>
      <c r="H15" s="10">
        <f>IFERROR($B15/$G15,"")</f>
        <v/>
      </c>
      <c r="I15" s="9">
        <f>$G15-$B15</f>
        <v/>
      </c>
    </row>
    <row r="16">
      <c r="A16" s="7" t="inlineStr">
        <is>
          <t>Sep</t>
        </is>
      </c>
      <c r="B16" s="8" t="n">
        <v>28</v>
      </c>
      <c r="C16" s="8" t="n">
        <v>6</v>
      </c>
      <c r="D16" s="8" t="n">
        <v>3</v>
      </c>
      <c r="E16" s="8" t="n">
        <v>2</v>
      </c>
      <c r="F16" s="8" t="n">
        <v>1.5</v>
      </c>
      <c r="G16" s="9">
        <f>SUM($B16:$F16)</f>
        <v/>
      </c>
      <c r="H16" s="10">
        <f>IFERROR($B16/$G16,"")</f>
        <v/>
      </c>
      <c r="I16" s="9">
        <f>$G16-$B16</f>
        <v/>
      </c>
    </row>
    <row r="17">
      <c r="A17" s="7" t="inlineStr">
        <is>
          <t>Oct</t>
        </is>
      </c>
      <c r="B17" s="8" t="n">
        <v>31</v>
      </c>
      <c r="C17" s="8" t="n">
        <v>5.5</v>
      </c>
      <c r="D17" s="8" t="n">
        <v>2</v>
      </c>
      <c r="E17" s="8" t="n">
        <v>1.5</v>
      </c>
      <c r="F17" s="8" t="n">
        <v>1</v>
      </c>
      <c r="G17" s="9">
        <f>SUM($B17:$F17)</f>
        <v/>
      </c>
      <c r="H17" s="10">
        <f>IFERROR($B17/$G17,"")</f>
        <v/>
      </c>
      <c r="I17" s="9">
        <f>$G17-$B17</f>
        <v/>
      </c>
    </row>
    <row r="18">
      <c r="A18" s="7" t="inlineStr">
        <is>
          <t>Nov</t>
        </is>
      </c>
      <c r="B18" s="8" t="n">
        <v>29</v>
      </c>
      <c r="C18" s="8" t="n">
        <v>6</v>
      </c>
      <c r="D18" s="8" t="n">
        <v>2.5</v>
      </c>
      <c r="E18" s="8" t="n">
        <v>2</v>
      </c>
      <c r="F18" s="8" t="n">
        <v>1.5</v>
      </c>
      <c r="G18" s="9">
        <f>SUM($B18:$F18)</f>
        <v/>
      </c>
      <c r="H18" s="10">
        <f>IFERROR($B18/$G18,"")</f>
        <v/>
      </c>
      <c r="I18" s="9">
        <f>$G18-$B18</f>
        <v/>
      </c>
    </row>
    <row r="19">
      <c r="A19" s="7" t="inlineStr">
        <is>
          <t>Dec</t>
        </is>
      </c>
      <c r="B19" s="8" t="n">
        <v>18.5</v>
      </c>
      <c r="C19" s="8" t="n">
        <v>5.5</v>
      </c>
      <c r="D19" s="8" t="n">
        <v>3.5</v>
      </c>
      <c r="E19" s="8" t="n">
        <v>2</v>
      </c>
      <c r="F19" s="8" t="n">
        <v>2.5</v>
      </c>
      <c r="G19" s="9">
        <f>SUM($B19:$F19)</f>
        <v/>
      </c>
      <c r="H19" s="10">
        <f>IFERROR($B19/$G19,"")</f>
        <v/>
      </c>
      <c r="I19" s="9">
        <f>$G19-$B19</f>
        <v/>
      </c>
    </row>
    <row r="21" ht="19" customHeight="1">
      <c r="A21" s="11" t="inlineStr">
        <is>
          <t xml:space="preserve">  The year</t>
        </is>
      </c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>
      <c r="A22" s="13" t="inlineStr">
        <is>
          <t>Billable hours a week, on average</t>
        </is>
      </c>
      <c r="B22" s="14">
        <f>IFERROR(SUM($B$8:$B$19)/12,0)</f>
        <v/>
      </c>
    </row>
    <row r="23">
      <c r="A23" s="13" t="inlineStr">
        <is>
          <t>Total hours a week, on average</t>
        </is>
      </c>
      <c r="B23" s="14">
        <f>IFERROR(SUM($G$8:$G$19)/12,0)</f>
        <v/>
      </c>
    </row>
    <row r="24">
      <c r="A24" s="15" t="inlineStr">
        <is>
          <t>Utilisation for the year</t>
        </is>
      </c>
      <c r="B24" s="16">
        <f>IFERROR(SUM($B$8:$B$19)/SUM($G$8:$G$19),"")</f>
        <v/>
      </c>
      <c r="C24" s="17" t="inlineStr">
        <is>
          <t>This is the figure to put in the Day Rate Calculator.</t>
        </is>
      </c>
    </row>
    <row r="25">
      <c r="A25" s="13" t="inlineStr">
        <is>
          <t>Best month</t>
        </is>
      </c>
      <c r="B25" s="18">
        <f>MAX($H$8:$H$19)</f>
        <v/>
      </c>
    </row>
    <row r="26">
      <c r="A26" s="13" t="inlineStr">
        <is>
          <t>Worst month</t>
        </is>
      </c>
      <c r="B26" s="18">
        <f>MIN($H$8:$H$19)</f>
        <v/>
      </c>
    </row>
    <row r="27">
      <c r="A27" s="13" t="inlineStr">
        <is>
          <t>Months under 60 per cent</t>
        </is>
      </c>
      <c r="B27" s="19">
        <f>COUNTIF($H$8:$H$19,"&lt;0.6")</f>
        <v/>
      </c>
    </row>
    <row r="29" ht="19" customHeight="1">
      <c r="A29" s="11" t="inlineStr">
        <is>
          <t xml:space="preserve">  What that means for your rate</t>
        </is>
      </c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>
      <c r="A30" s="13" t="inlineStr">
        <is>
          <t>What you need to earn a year</t>
        </is>
      </c>
      <c r="B30" s="20" t="n">
        <v>64000</v>
      </c>
      <c r="C30" s="17" t="inlineStr"/>
    </row>
    <row r="31">
      <c r="A31" s="13" t="inlineStr">
        <is>
          <t>Weeks you work</t>
        </is>
      </c>
      <c r="B31" s="21" t="n">
        <v>46</v>
      </c>
      <c r="C31" s="17" t="inlineStr">
        <is>
          <t>52 less holiday.</t>
        </is>
      </c>
    </row>
    <row r="32">
      <c r="A32" s="13" t="inlineStr">
        <is>
          <t>Billable hours a year</t>
        </is>
      </c>
      <c r="B32" s="19">
        <f>IFERROR(SUM($B$8:$B$19)/12*$B$31,0)</f>
        <v/>
      </c>
    </row>
    <row r="33">
      <c r="A33" s="15" t="inlineStr">
        <is>
          <t>The hourly rate that gets you there</t>
        </is>
      </c>
      <c r="B33" s="22">
        <f>IFERROR($B$30/(SUM($B$8:$B$19)/12*$B$31),"")</f>
        <v/>
      </c>
    </row>
    <row r="34">
      <c r="A34" s="13" t="inlineStr">
        <is>
          <t xml:space="preserve">  a day, at 7 hours</t>
        </is>
      </c>
      <c r="B34" s="23">
        <f>IFERROR($B$30/(SUM($B$8:$B$19)/12*$B$31)*7,"")</f>
        <v/>
      </c>
    </row>
    <row r="36">
      <c r="A36" s="24" t="inlineStr">
        <is>
          <t>Utilisation is the one number that changes a freelance rate more than anything else, and it is the one almost nobody measures.</t>
        </is>
      </c>
    </row>
  </sheetData>
  <conditionalFormatting sqref="H8:H19">
    <cfRule type="cellIs" priority="1" operator="lessThan" dxfId="0">
      <formula>0.6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2026-08-11T13:46:37Z</dcterms:created>
  <dcterms:modified xmlns:dcterms="http://purl.org/dc/terms/" xmlns:xsi="http://www.w3.org/2001/XMLSchema-instance" xsi:type="dcterms:W3CDTF">2026-08-11T13:46:37Z</dcterms:modified>
</cp:coreProperties>
</file>