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Mileag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yyyy"/>
    <numFmt numFmtId="166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1F2A37"/>
      <sz val="10"/>
    </font>
    <font>
      <name val="Calibri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1F2A3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1" pivotButton="0" quotePrefix="0" xfId="0"/>
    <xf numFmtId="165" fontId="7" fillId="2" borderId="1" pivotButton="0" quotePrefix="0" xfId="0"/>
    <xf numFmtId="3" fontId="7" fillId="2" borderId="1" pivotButton="0" quotePrefix="0" xfId="0"/>
    <xf numFmtId="3" fontId="7" fillId="3" borderId="1" pivotButton="0" quotePrefix="0" xfId="0"/>
    <xf numFmtId="166" fontId="7" fillId="3" borderId="1" pivotButton="0" quotePrefix="0" xfId="0"/>
    <xf numFmtId="0" fontId="8" fillId="4" borderId="0" pivotButton="0" quotePrefix="0" xfId="0"/>
    <xf numFmtId="0" fontId="0" fillId="4" borderId="0" pivotButton="0" quotePrefix="0" xfId="0"/>
    <xf numFmtId="0" fontId="7" fillId="0" borderId="0" pivotButton="0" quotePrefix="0" xfId="0"/>
    <xf numFmtId="3" fontId="6" fillId="3" borderId="1" pivotButton="0" quotePrefix="0" xfId="0"/>
    <xf numFmtId="0" fontId="6" fillId="0" borderId="0" pivotButton="0" quotePrefix="0" xfId="0"/>
    <xf numFmtId="166" fontId="9" fillId="3" borderId="1" pivotButton="0" quotePrefix="0" xfId="0"/>
    <xf numFmtId="166" fontId="6" fillId="3" borderId="1" pivotButton="0" quotePrefix="0" xfId="0"/>
    <xf numFmtId="0" fontId="3" fillId="0" borderId="0" applyAlignment="1" pivotButton="0" quotePrefix="0" xfId="0">
      <alignment vertical="center" wrapText="1"/>
    </xf>
    <xf numFmtId="0" fontId="1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AF0E2"/>
        </patternFill>
      </fill>
    </dxf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Van and Mileage Log</t>
        </is>
      </c>
    </row>
    <row r="3">
      <c r="A3" s="3" t="inlineStr">
        <is>
          <t>Twelve months of miles, at 55p and then at 25p, which is not the same as twelve months at 55p.</t>
        </is>
      </c>
    </row>
    <row r="5">
      <c r="B5" s="4" t="inlineStr">
        <is>
          <t>The rate drops after 10,000 miles</t>
        </is>
      </c>
    </row>
    <row r="6" ht="30" customHeight="1">
      <c r="B6" s="5" t="inlineStr">
        <is>
          <t>55p a mile for the first 10,000 business miles in the tax year, then 25p for everything after that. The rates rose in April 2026, the first change since 2011.</t>
        </is>
      </c>
    </row>
    <row r="8" ht="30" customHeight="1">
      <c r="B8" s="5" t="inlineStr">
        <is>
          <t>So a 12,000 mile year is not 12,000 at 55p. It is 10,000 at 55p and 2,000 at 25p, which comes to £6,000 rather than £6,600. The average is 50p, and it keeps falling the further you drive.</t>
        </is>
      </c>
    </row>
    <row r="10">
      <c r="B10" s="4" t="inlineStr">
        <is>
          <t>The band is per person per year, not per vehicle</t>
        </is>
      </c>
    </row>
    <row r="11" ht="30" customHeight="1">
      <c r="B11" s="5" t="inlineStr">
        <is>
          <t>Two vans do not give you two 10,000 mile bands. It follows the individual and it resets on 6 April.</t>
        </is>
      </c>
    </row>
    <row r="13">
      <c r="B13" s="4" t="inlineStr">
        <is>
          <t>Flat rate or actual costs, but not both</t>
        </is>
      </c>
    </row>
    <row r="14" ht="30" customHeight="1">
      <c r="B14" s="5" t="inlineStr">
        <is>
          <t>Claim the approved mileage rate and that covers fuel, insurance, servicing, repairs and the cost of the vehicle. You cannot claim the mileage rate and the fuel receipts as well.</t>
        </is>
      </c>
    </row>
    <row r="16" ht="15" customHeight="1">
      <c r="B16" s="5" t="inlineStr">
        <is>
          <t>Once you have used the flat rate for a vehicle you have to keep using it for that vehicle.</t>
        </is>
      </c>
    </row>
    <row r="18">
      <c r="B18" s="4" t="inlineStr">
        <is>
          <t>General information</t>
        </is>
      </c>
    </row>
    <row r="19" ht="30" customHeight="1">
      <c r="B19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0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4" customWidth="1" min="3" max="3"/>
    <col width="18" customWidth="1" min="4" max="4"/>
    <col width="17" customWidth="1" min="5" max="5"/>
    <col width="12" customWidth="1" min="6" max="6"/>
  </cols>
  <sheetData>
    <row r="1">
      <c r="A1" s="1" t="inlineStr">
        <is>
          <t>ZAZEN TAX</t>
        </is>
      </c>
    </row>
    <row r="2">
      <c r="A2" s="2" t="inlineStr">
        <is>
          <t>A year of business miles</t>
        </is>
      </c>
    </row>
    <row r="5">
      <c r="A5" s="3" t="inlineStr">
        <is>
          <t>Yellow is yours. The rate applied depends on the running total, not on the month.</t>
        </is>
      </c>
    </row>
    <row r="7">
      <c r="A7" s="6" t="inlineStr">
        <is>
          <t>Month</t>
        </is>
      </c>
      <c r="B7" s="6" t="inlineStr">
        <is>
          <t>Business miles</t>
        </is>
      </c>
      <c r="C7" s="6" t="inlineStr">
        <is>
          <t>Running total</t>
        </is>
      </c>
      <c r="D7" s="6" t="inlineStr">
        <is>
          <t>At the higher rate</t>
        </is>
      </c>
      <c r="E7" s="6" t="inlineStr">
        <is>
          <t>At the lower rate</t>
        </is>
      </c>
      <c r="F7" s="6" t="inlineStr">
        <is>
          <t>Claim</t>
        </is>
      </c>
    </row>
    <row r="8">
      <c r="A8" s="7" t="n">
        <v>46113</v>
      </c>
      <c r="B8" s="8" t="n">
        <v>820</v>
      </c>
      <c r="C8" s="9">
        <f>$B8</f>
        <v/>
      </c>
      <c r="D8" s="9">
        <f>MAX(0,MIN($C8,10000)-MAX(0,MIN($C8-$B8,10000)))</f>
        <v/>
      </c>
      <c r="E8" s="9">
        <f>$B8-$D8</f>
        <v/>
      </c>
      <c r="F8" s="10">
        <f>$D8*0.55+$E8*0.25</f>
        <v/>
      </c>
    </row>
    <row r="9">
      <c r="A9" s="7" t="n">
        <v>46143</v>
      </c>
      <c r="B9" s="8" t="n">
        <v>940</v>
      </c>
      <c r="C9" s="9">
        <f>$C8+$B9</f>
        <v/>
      </c>
      <c r="D9" s="9">
        <f>MAX(0,MIN($C9,10000)-MAX(0,MIN($C9-$B9,10000)))</f>
        <v/>
      </c>
      <c r="E9" s="9">
        <f>$B9-$D9</f>
        <v/>
      </c>
      <c r="F9" s="10">
        <f>$D9*0.55+$E9*0.25</f>
        <v/>
      </c>
    </row>
    <row r="10">
      <c r="A10" s="7" t="n">
        <v>46174</v>
      </c>
      <c r="B10" s="8" t="n">
        <v>1100</v>
      </c>
      <c r="C10" s="9">
        <f>$C9+$B10</f>
        <v/>
      </c>
      <c r="D10" s="9">
        <f>MAX(0,MIN($C10,10000)-MAX(0,MIN($C10-$B10,10000)))</f>
        <v/>
      </c>
      <c r="E10" s="9">
        <f>$B10-$D10</f>
        <v/>
      </c>
      <c r="F10" s="10">
        <f>$D10*0.55+$E10*0.25</f>
        <v/>
      </c>
    </row>
    <row r="11">
      <c r="A11" s="7" t="n">
        <v>46204</v>
      </c>
      <c r="B11" s="8" t="n">
        <v>760</v>
      </c>
      <c r="C11" s="9">
        <f>$C10+$B11</f>
        <v/>
      </c>
      <c r="D11" s="9">
        <f>MAX(0,MIN($C11,10000)-MAX(0,MIN($C11-$B11,10000)))</f>
        <v/>
      </c>
      <c r="E11" s="9">
        <f>$B11-$D11</f>
        <v/>
      </c>
      <c r="F11" s="10">
        <f>$D11*0.55+$E11*0.25</f>
        <v/>
      </c>
    </row>
    <row r="12">
      <c r="A12" s="7" t="n">
        <v>46235</v>
      </c>
      <c r="B12" s="8" t="n">
        <v>880</v>
      </c>
      <c r="C12" s="9">
        <f>$C11+$B12</f>
        <v/>
      </c>
      <c r="D12" s="9">
        <f>MAX(0,MIN($C12,10000)-MAX(0,MIN($C12-$B12,10000)))</f>
        <v/>
      </c>
      <c r="E12" s="9">
        <f>$B12-$D12</f>
        <v/>
      </c>
      <c r="F12" s="10">
        <f>$D12*0.55+$E12*0.25</f>
        <v/>
      </c>
    </row>
    <row r="13">
      <c r="A13" s="7" t="n">
        <v>46266</v>
      </c>
      <c r="B13" s="8" t="n">
        <v>1250</v>
      </c>
      <c r="C13" s="9">
        <f>$C12+$B13</f>
        <v/>
      </c>
      <c r="D13" s="9">
        <f>MAX(0,MIN($C13,10000)-MAX(0,MIN($C13-$B13,10000)))</f>
        <v/>
      </c>
      <c r="E13" s="9">
        <f>$B13-$D13</f>
        <v/>
      </c>
      <c r="F13" s="10">
        <f>$D13*0.55+$E13*0.25</f>
        <v/>
      </c>
    </row>
    <row r="14">
      <c r="A14" s="7" t="n">
        <v>46296</v>
      </c>
      <c r="B14" s="8" t="n">
        <v>1050</v>
      </c>
      <c r="C14" s="9">
        <f>$C13+$B14</f>
        <v/>
      </c>
      <c r="D14" s="9">
        <f>MAX(0,MIN($C14,10000)-MAX(0,MIN($C14-$B14,10000)))</f>
        <v/>
      </c>
      <c r="E14" s="9">
        <f>$B14-$D14</f>
        <v/>
      </c>
      <c r="F14" s="10">
        <f>$D14*0.55+$E14*0.25</f>
        <v/>
      </c>
    </row>
    <row r="15">
      <c r="A15" s="7" t="n">
        <v>46327</v>
      </c>
      <c r="B15" s="8" t="n">
        <v>690</v>
      </c>
      <c r="C15" s="9">
        <f>$C14+$B15</f>
        <v/>
      </c>
      <c r="D15" s="9">
        <f>MAX(0,MIN($C15,10000)-MAX(0,MIN($C15-$B15,10000)))</f>
        <v/>
      </c>
      <c r="E15" s="9">
        <f>$B15-$D15</f>
        <v/>
      </c>
      <c r="F15" s="10">
        <f>$D15*0.55+$E15*0.25</f>
        <v/>
      </c>
    </row>
    <row r="16">
      <c r="A16" s="7" t="n">
        <v>46357</v>
      </c>
      <c r="B16" s="8" t="n">
        <v>980</v>
      </c>
      <c r="C16" s="9">
        <f>$C15+$B16</f>
        <v/>
      </c>
      <c r="D16" s="9">
        <f>MAX(0,MIN($C16,10000)-MAX(0,MIN($C16-$B16,10000)))</f>
        <v/>
      </c>
      <c r="E16" s="9">
        <f>$B16-$D16</f>
        <v/>
      </c>
      <c r="F16" s="10">
        <f>$D16*0.55+$E16*0.25</f>
        <v/>
      </c>
    </row>
    <row r="17">
      <c r="A17" s="7" t="n">
        <v>46388</v>
      </c>
      <c r="B17" s="8" t="n">
        <v>1180</v>
      </c>
      <c r="C17" s="9">
        <f>$C16+$B17</f>
        <v/>
      </c>
      <c r="D17" s="9">
        <f>MAX(0,MIN($C17,10000)-MAX(0,MIN($C17-$B17,10000)))</f>
        <v/>
      </c>
      <c r="E17" s="9">
        <f>$B17-$D17</f>
        <v/>
      </c>
      <c r="F17" s="10">
        <f>$D17*0.55+$E17*0.25</f>
        <v/>
      </c>
    </row>
    <row r="18">
      <c r="A18" s="7" t="n">
        <v>46419</v>
      </c>
      <c r="B18" s="8" t="n">
        <v>920</v>
      </c>
      <c r="C18" s="9">
        <f>$C17+$B18</f>
        <v/>
      </c>
      <c r="D18" s="9">
        <f>MAX(0,MIN($C18,10000)-MAX(0,MIN($C18-$B18,10000)))</f>
        <v/>
      </c>
      <c r="E18" s="9">
        <f>$B18-$D18</f>
        <v/>
      </c>
      <c r="F18" s="10">
        <f>$D18*0.55+$E18*0.25</f>
        <v/>
      </c>
    </row>
    <row r="19">
      <c r="A19" s="7" t="n">
        <v>46447</v>
      </c>
      <c r="B19" s="8" t="n">
        <v>1430</v>
      </c>
      <c r="C19" s="9">
        <f>$C18+$B19</f>
        <v/>
      </c>
      <c r="D19" s="9">
        <f>MAX(0,MIN($C19,10000)-MAX(0,MIN($C19-$B19,10000)))</f>
        <v/>
      </c>
      <c r="E19" s="9">
        <f>$B19-$D19</f>
        <v/>
      </c>
      <c r="F19" s="10">
        <f>$D19*0.55+$E19*0.25</f>
        <v/>
      </c>
    </row>
    <row r="21" ht="19" customHeight="1">
      <c r="A21" s="11" t="inlineStr">
        <is>
          <t xml:space="preserve">  The year</t>
        </is>
      </c>
      <c r="B21" s="12" t="n"/>
      <c r="C21" s="12" t="n"/>
      <c r="D21" s="12" t="n"/>
      <c r="E21" s="12" t="n"/>
      <c r="F21" s="12" t="n"/>
    </row>
    <row r="22">
      <c r="A22" s="13" t="inlineStr">
        <is>
          <t>Total business miles</t>
        </is>
      </c>
      <c r="B22" s="14">
        <f>SUM($B$8:$B$19)</f>
        <v/>
      </c>
    </row>
    <row r="23">
      <c r="A23" s="13" t="inlineStr">
        <is>
          <t>Miles at 55p</t>
        </is>
      </c>
      <c r="B23" s="14">
        <f>SUM($D$8:$D$19)</f>
        <v/>
      </c>
    </row>
    <row r="24">
      <c r="A24" s="13" t="inlineStr">
        <is>
          <t>Miles at 25p</t>
        </is>
      </c>
      <c r="B24" s="14">
        <f>SUM($E$8:$E$19)</f>
        <v/>
      </c>
    </row>
    <row r="25">
      <c r="A25" s="15" t="inlineStr">
        <is>
          <t>Total claim</t>
        </is>
      </c>
      <c r="B25" s="16">
        <f>SUM($F$8:$F$19)</f>
        <v/>
      </c>
    </row>
    <row r="26">
      <c r="A26" s="13" t="inlineStr">
        <is>
          <t>Average a mile</t>
        </is>
      </c>
      <c r="B26" s="17">
        <f>IFERROR(SUM($F$8:$F$19)/SUM($B$8:$B$19),"")</f>
        <v/>
      </c>
      <c r="C26" s="18" t="inlineStr">
        <is>
          <t>Below 55p as soon as you pass the band.</t>
        </is>
      </c>
    </row>
    <row r="27">
      <c r="A27" s="13" t="inlineStr">
        <is>
          <t>If you had claimed 55p throughout</t>
        </is>
      </c>
      <c r="B27" s="17">
        <f>SUM($B$8:$B$19)*0.55</f>
        <v/>
      </c>
    </row>
    <row r="28">
      <c r="A28" s="15" t="inlineStr">
        <is>
          <t xml:space="preserve">  which would have overclaimed by</t>
        </is>
      </c>
      <c r="B28" s="16">
        <f>SUM($B$8:$B$19)*0.55-SUM($F$8:$F$19)</f>
        <v/>
      </c>
    </row>
    <row r="30">
      <c r="A30" s="19" t="inlineStr">
        <is>
          <t>The 10,000 mile band follows the person and resets on 6 April. Two vans do not give you two bands.</t>
        </is>
      </c>
    </row>
  </sheetData>
  <conditionalFormatting sqref="E8:E19">
    <cfRule type="cellIs" priority="1" operator="greaterThan" dxfId="0">
      <formula>0</formula>
    </cfRule>
  </conditionalFormatting>
  <conditionalFormatting sqref="B28">
    <cfRule type="cellIs" priority="2" operator="greaterThan" dxfId="1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2026-08-10T16:57:41Z</dcterms:created>
  <dcterms:modified xmlns:dcterms="http://purl.org/dc/terms/" xmlns:xsi="http://www.w3.org/2001/XMLSchema-instance" xsi:type="dcterms:W3CDTF">2026-08-10T16:57:41Z</dcterms:modified>
</cp:coreProperties>
</file>