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Reconciliation" sheetId="2" state="visible" r:id="rId2"/>
    <sheet xmlns:r="http://schemas.openxmlformats.org/officeDocument/2006/relationships" name="Journal" sheetId="3" state="visible" r:id="rId3"/>
    <sheet xmlns:r="http://schemas.openxmlformats.org/officeDocument/2006/relationships" name="Payout log" sheetId="4" state="visible" r:id="rId4"/>
  </sheets>
  <definedNames/>
  <calcPr calcId="124519" fullCalcOnLoad="1"/>
</workbook>
</file>

<file path=xl/styles.xml><?xml version="1.0" encoding="utf-8"?>
<styleSheet xmlns="http://schemas.openxmlformats.org/spreadsheetml/2006/main">
  <numFmts count="4">
    <numFmt numFmtId="164" formatCode="£#,##0.00"/>
    <numFmt numFmtId="165" formatCode="0.0%"/>
    <numFmt numFmtId="166" formatCode="yyyy-mm-dd"/>
    <numFmt numFmtId="167" formatCode="dd mmm yyyy"/>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164" fontId="8" fillId="4" borderId="1" pivotButton="0" quotePrefix="0" xfId="0"/>
    <xf numFmtId="0" fontId="8" fillId="0" borderId="0" pivotButton="0" quotePrefix="0" xfId="0"/>
    <xf numFmtId="164" fontId="9" fillId="4" borderId="1" pivotButton="0" quotePrefix="0" xfId="0"/>
    <xf numFmtId="0" fontId="8" fillId="4" borderId="1" pivotButton="0" quotePrefix="0" xfId="0"/>
    <xf numFmtId="165" fontId="8" fillId="4" borderId="1" pivotButton="0" quotePrefix="0" xfId="0"/>
    <xf numFmtId="0" fontId="10" fillId="0" borderId="0" pivotButton="0" quotePrefix="0" xfId="0"/>
    <xf numFmtId="0" fontId="7" fillId="4" borderId="1" pivotButton="0" quotePrefix="0" xfId="0"/>
    <xf numFmtId="164" fontId="7" fillId="4" borderId="1" pivotButton="0" quotePrefix="0" xfId="0"/>
    <xf numFmtId="0" fontId="6" fillId="2" borderId="0" applyAlignment="1" pivotButton="0" quotePrefix="0" xfId="0">
      <alignment vertical="center" wrapText="1"/>
    </xf>
    <xf numFmtId="167" fontId="7" fillId="3" borderId="1" pivotButton="0" quotePrefix="0" xfId="0"/>
    <xf numFmtId="164" fontId="7" fillId="3" borderId="1" pivotButton="0" quotePrefix="0" xfId="0"/>
    <xf numFmtId="3" fontId="8" fillId="4" borderId="1" pivotButton="0" quotePrefix="0" xfId="0"/>
  </cellXfs>
  <cellStyles count="1">
    <cellStyle name="Normal" xfId="0" builtinId="0" hidden="0"/>
  </cellStyles>
  <dxfs count="3">
    <dxf>
      <fill>
        <patternFill patternType="solid">
          <fgColor rgb="00FAF0E2"/>
        </patternFill>
      </fill>
    </dxf>
    <dxf>
      <fill>
        <patternFill patternType="solid">
          <fgColor rgb="00E6F2EC"/>
        </patternFill>
      </fill>
    </dxf>
    <dxf>
      <fill>
        <patternFill patternType="solid">
          <fgColor rgb="00FAE9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3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eBay Payout Reconciliation Workbook</t>
        </is>
      </c>
    </row>
    <row r="3">
      <c r="A3" s="3" t="inlineStr">
        <is>
          <t>Managed payments to bank deposit, and the difference isolated rather than absorbed.</t>
        </is>
      </c>
    </row>
    <row r="5">
      <c r="B5" s="4" t="inlineStr">
        <is>
          <t>The deposit is not the sales</t>
        </is>
      </c>
    </row>
    <row r="6" ht="45" customHeight="1">
      <c r="B6" s="5" t="inlineStr">
        <is>
          <t>eBay takes its fees out before it pays you. The figure that lands in your bank is what is left after the final value fee, the per-order fee, the regulatory fee, promoted listings, postage labels, refunds and anything on hold.</t>
        </is>
      </c>
    </row>
    <row r="8" ht="30" customHeight="1">
      <c r="B8" s="5" t="inlineStr">
        <is>
          <t>Book the deposit as turnover and you understate sales by the whole of that list, which puts your VAT threshold position wrong as well as your profit.</t>
        </is>
      </c>
    </row>
    <row r="10">
      <c r="B10" s="4" t="inlineStr">
        <is>
          <t>Ten reasons a payout will not tie</t>
        </is>
      </c>
    </row>
    <row r="11" ht="30" customHeight="1">
      <c r="B11" s="5" t="inlineStr">
        <is>
          <t>1.  Timing: a sale in the last day of the month pays out in the next one, and last month's tail pays out in this.</t>
        </is>
      </c>
    </row>
    <row r="13" ht="15" customHeight="1">
      <c r="B13" s="5" t="inlineStr">
        <is>
          <t>2.  Refunds against orders from an earlier period.</t>
        </is>
      </c>
    </row>
    <row r="15" ht="30" customHeight="1">
      <c r="B15" s="5" t="inlineStr">
        <is>
          <t>3.  Funds on hold, which are yours but not available. New accounts can be held for the first 90 days.</t>
        </is>
      </c>
    </row>
    <row r="17" ht="15" customHeight="1">
      <c r="B17" s="5" t="inlineStr">
        <is>
          <t>4.  Postage labels bought through eBay, deducted rather than invoiced.</t>
        </is>
      </c>
    </row>
    <row r="19" ht="30" customHeight="1">
      <c r="B19" s="5" t="inlineStr">
        <is>
          <t>5.  Payment disputes, which are raised with the buyer's bank and behave differently from eBay returns.</t>
        </is>
      </c>
    </row>
    <row r="21" ht="15" customHeight="1">
      <c r="B21" s="5" t="inlineStr">
        <is>
          <t>6.  Charity donations taken at checkout, which are never your income.</t>
        </is>
      </c>
    </row>
    <row r="23" ht="15" customHeight="1">
      <c r="B23" s="5" t="inlineStr">
        <is>
          <t>7.  International and currency conversion fees.</t>
        </is>
      </c>
    </row>
    <row r="25" ht="15" customHeight="1">
      <c r="B25" s="5" t="inlineStr">
        <is>
          <t>8.  Promoted listings fees, which land on attributed sales and not on the ones you expected.</t>
        </is>
      </c>
    </row>
    <row r="27" ht="15" customHeight="1">
      <c r="B27" s="5" t="inlineStr">
        <is>
          <t>9.  Bank timing: a payout initiated on Tuesday posts later in the week.</t>
        </is>
      </c>
    </row>
    <row r="29" ht="15" customHeight="1">
      <c r="B29" s="5" t="inlineStr">
        <is>
          <t>10. Sales taken outside eBay, which never appear here at all.</t>
        </is>
      </c>
    </row>
    <row r="31">
      <c r="B31" s="4" t="inlineStr">
        <is>
          <t>The journal has to balance</t>
        </is>
      </c>
    </row>
    <row r="32" ht="45" customHeight="1">
      <c r="B32" s="5" t="inlineStr">
        <is>
          <t>The Journal sheet expresses the same month as double entry and adds up both sides. Total debits equal total credits equal the item value. If it does not balance, something on the Reconciliation sheet was mistyped, and the check will say so rather than let it through.</t>
        </is>
      </c>
    </row>
    <row r="34">
      <c r="B34" s="4" t="inlineStr">
        <is>
          <t>The unexplained difference</t>
        </is>
      </c>
    </row>
    <row r="35" ht="30" customHeight="1">
      <c r="B35" s="5" t="inlineStr">
        <is>
          <t>Whatever will not tie goes to suspense and stays visible. It does not get quietly added to sales, which is what happens when a spreadsheet has nowhere to put it.</t>
        </is>
      </c>
    </row>
    <row r="37">
      <c r="B37" s="4" t="inlineStr">
        <is>
          <t>General information</t>
        </is>
      </c>
    </row>
    <row r="38" ht="30" customHeight="1">
      <c r="B38" s="5" t="inlineStr">
        <is>
          <t>Rates are those applying in 2026/27 for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2"/>
  <sheetViews>
    <sheetView showGridLines="0" workbookViewId="0">
      <selection activeCell="A1" sqref="A1"/>
    </sheetView>
  </sheetViews>
  <sheetFormatPr baseColWidth="8" defaultRowHeight="15"/>
  <cols>
    <col width="44" customWidth="1" min="1" max="1"/>
    <col width="14" customWidth="1" min="2" max="2"/>
    <col width="56" customWidth="1" min="3" max="3"/>
  </cols>
  <sheetData>
    <row r="1">
      <c r="A1" s="1" t="inlineStr">
        <is>
          <t>ZAZEN TAX</t>
        </is>
      </c>
    </row>
    <row r="2">
      <c r="A2" s="2" t="inlineStr">
        <is>
          <t>One month, order value down to the bank</t>
        </is>
      </c>
    </row>
    <row r="5" ht="19" customHeight="1">
      <c r="A5" s="6" t="inlineStr">
        <is>
          <t xml:space="preserve">  What the buyers paid</t>
        </is>
      </c>
      <c r="B5" s="7" t="n"/>
      <c r="C5" s="7" t="n"/>
    </row>
    <row r="6">
      <c r="A6" s="8" t="inlineStr">
        <is>
          <t>Item value, everything the buyers paid</t>
        </is>
      </c>
      <c r="B6" s="9" t="n">
        <v>38420</v>
      </c>
      <c r="C6" s="10" t="inlineStr">
        <is>
          <t>Item prices plus postage charged, VAT included.</t>
        </is>
      </c>
    </row>
    <row r="7">
      <c r="A7" s="8" t="inlineStr">
        <is>
          <t>Refunds and cancellations</t>
        </is>
      </c>
      <c r="B7" s="9" t="n">
        <v>1284.5</v>
      </c>
      <c r="C7" s="10" t="inlineStr">
        <is>
          <t>Issued this month, whichever month the order was in.</t>
        </is>
      </c>
    </row>
    <row r="8">
      <c r="A8" s="8" t="inlineStr">
        <is>
          <t>Net order value</t>
        </is>
      </c>
      <c r="B8" s="11">
        <f>$B$6-$B$7</f>
        <v/>
      </c>
    </row>
    <row r="10" ht="19" customHeight="1">
      <c r="A10" s="6" t="inlineStr">
        <is>
          <t xml:space="preserve">  What eBay deducted</t>
        </is>
      </c>
      <c r="B10" s="7" t="n"/>
      <c r="C10" s="7" t="n"/>
    </row>
    <row r="11">
      <c r="A11" s="8" t="inlineStr">
        <is>
          <t>Final value fees</t>
        </is>
      </c>
      <c r="B11" s="9" t="n">
        <v>4762.1</v>
      </c>
      <c r="C11" s="10" t="inlineStr">
        <is>
          <t>Charged on item plus postage. VAT inclusive, as invoiced.</t>
        </is>
      </c>
    </row>
    <row r="12">
      <c r="A12" s="8" t="inlineStr">
        <is>
          <t>Per-order fees</t>
        </is>
      </c>
      <c r="B12" s="9" t="n">
        <v>96.40000000000001</v>
      </c>
      <c r="C12" s="10" t="inlineStr">
        <is>
          <t>30p or 40p an order.</t>
        </is>
      </c>
    </row>
    <row r="13">
      <c r="A13" s="8" t="inlineStr">
        <is>
          <t>Regulatory operating fee</t>
        </is>
      </c>
      <c r="B13" s="9" t="n">
        <v>130.02</v>
      </c>
      <c r="C13" s="10" t="inlineStr">
        <is>
          <t>0.35% of the whole.</t>
        </is>
      </c>
    </row>
    <row r="14">
      <c r="A14" s="8" t="inlineStr">
        <is>
          <t>Promoted listings fees</t>
        </is>
      </c>
      <c r="B14" s="9" t="n">
        <v>1622.3</v>
      </c>
      <c r="C14" s="10" t="inlineStr">
        <is>
          <t>Only on attributed sales, and there are more of those than there used to be.</t>
        </is>
      </c>
    </row>
    <row r="15">
      <c r="A15" s="8" t="inlineStr">
        <is>
          <t>International and currency fees</t>
        </is>
      </c>
      <c r="B15" s="9" t="n">
        <v>214.85</v>
      </c>
      <c r="C15" s="10" t="inlineStr">
        <is>
          <t>On sales to buyers outside the UK.</t>
        </is>
      </c>
    </row>
    <row r="16">
      <c r="A16" s="8" t="inlineStr">
        <is>
          <t>eBay fees, as invoiced</t>
        </is>
      </c>
      <c r="B16" s="11">
        <f>$B$11+$B$12+$B$13+$B$14+$B$15</f>
        <v/>
      </c>
      <c r="C16" s="10" t="inlineStr">
        <is>
          <t>VAT inclusive. You reclaim that VAT if registered.</t>
        </is>
      </c>
    </row>
    <row r="18" ht="19" customHeight="1">
      <c r="A18" s="6" t="inlineStr">
        <is>
          <t xml:space="preserve">  Other deductions</t>
        </is>
      </c>
      <c r="B18" s="7" t="n"/>
      <c r="C18" s="7" t="n"/>
    </row>
    <row r="19">
      <c r="A19" s="8" t="inlineStr">
        <is>
          <t>Postage labels bought through eBay</t>
        </is>
      </c>
      <c r="B19" s="9" t="n">
        <v>2905.6</v>
      </c>
      <c r="C19" s="10" t="inlineStr">
        <is>
          <t>Deducted from the payout, not billed separately.</t>
        </is>
      </c>
    </row>
    <row r="20">
      <c r="A20" s="8" t="inlineStr">
        <is>
          <t>Payment disputes and dispute fees</t>
        </is>
      </c>
      <c r="B20" s="9" t="n">
        <v>342</v>
      </c>
      <c r="C20" s="10" t="inlineStr">
        <is>
          <t>Chargebacks raised with the buyer's bank rather than through eBay.</t>
        </is>
      </c>
    </row>
    <row r="21">
      <c r="A21" s="8" t="inlineStr">
        <is>
          <t>Charity donations at checkout</t>
        </is>
      </c>
      <c r="B21" s="9" t="n">
        <v>88</v>
      </c>
      <c r="C21" s="10" t="inlineStr">
        <is>
          <t>Collected from you and passed on. Never your income.</t>
        </is>
      </c>
    </row>
    <row r="23" ht="19" customHeight="1">
      <c r="A23" s="6" t="inlineStr">
        <is>
          <t xml:space="preserve">  Timing, neither income nor cost</t>
        </is>
      </c>
      <c r="B23" s="7" t="n"/>
      <c r="C23" s="7" t="n"/>
    </row>
    <row r="24">
      <c r="A24" s="8" t="inlineStr">
        <is>
          <t>Funds put on hold this month</t>
        </is>
      </c>
      <c r="B24" s="9" t="n">
        <v>1450</v>
      </c>
      <c r="C24" s="10" t="inlineStr">
        <is>
          <t>Still your money. Not yet available.</t>
        </is>
      </c>
    </row>
    <row r="25">
      <c r="A25" s="8" t="inlineStr">
        <is>
          <t>Funds released from hold this month</t>
        </is>
      </c>
      <c r="B25" s="9" t="n">
        <v>1180</v>
      </c>
      <c r="C25" s="10" t="inlineStr">
        <is>
          <t>Held in an earlier month, available now.</t>
        </is>
      </c>
    </row>
    <row r="26">
      <c r="A26" s="8" t="inlineStr">
        <is>
          <t>Captured but not paid out by month end</t>
        </is>
      </c>
      <c r="B26" s="9" t="n">
        <v>1620.75</v>
      </c>
      <c r="C26" s="10" t="inlineStr">
        <is>
          <t>Sales made in the last day or two of the month.</t>
        </is>
      </c>
    </row>
    <row r="27">
      <c r="A27" s="8" t="inlineStr">
        <is>
          <t>Paid out this month from last month</t>
        </is>
      </c>
      <c r="B27" s="9" t="n">
        <v>1495.3</v>
      </c>
      <c r="C27" s="10" t="inlineStr">
        <is>
          <t>The other side of the same timing.</t>
        </is>
      </c>
    </row>
    <row r="29" ht="19" customHeight="1">
      <c r="A29" s="6" t="inlineStr">
        <is>
          <t xml:space="preserve">  What should have reached the bank</t>
        </is>
      </c>
      <c r="B29" s="7" t="n"/>
      <c r="C29" s="7" t="n"/>
    </row>
    <row r="30">
      <c r="A30" s="12" t="inlineStr">
        <is>
          <t>Expected bank deposits</t>
        </is>
      </c>
      <c r="B30" s="13">
        <f>$B$8-$B$16-$B$19-$B$20-$B$21-$B$24+$B$25-$B$26+$B$27</f>
        <v/>
      </c>
    </row>
    <row r="31">
      <c r="A31" s="8" t="inlineStr">
        <is>
          <t>Actually reached the bank</t>
        </is>
      </c>
      <c r="B31" s="9" t="n">
        <v>26597.18</v>
      </c>
      <c r="C31" s="10" t="inlineStr">
        <is>
          <t>From the bank statement, not from eBay. The Payout log sheet checks it against the payouts.</t>
        </is>
      </c>
    </row>
    <row r="32">
      <c r="A32" s="12" t="inlineStr">
        <is>
          <t>Unexplained difference</t>
        </is>
      </c>
      <c r="B32" s="13">
        <f>$B$31-$B$30</f>
        <v/>
      </c>
      <c r="C32" s="10" t="inlineStr">
        <is>
          <t>Zero is the goal. Anything else has to be found rather than absorbed.</t>
        </is>
      </c>
    </row>
    <row r="33">
      <c r="A33" s="8" t="inlineStr">
        <is>
          <t>Verdict</t>
        </is>
      </c>
      <c r="B33" s="14">
        <f>IF(ROUND($B$32,2)=0,"Reconciled",IF(IFERROR(ABS($B$32)/$B$6,1)&lt;0.005,"Close: a small difference to chase","Investigate: too large to ignore"))</f>
        <v/>
      </c>
      <c r="C33" s="10" t="inlineStr">
        <is>
          <t>Half a per cent of order value is the rough line between a rounding chase and a real problem.</t>
        </is>
      </c>
    </row>
    <row r="35" ht="19" customHeight="1">
      <c r="A35" s="6" t="inlineStr">
        <is>
          <t xml:space="preserve">  What it means for the books</t>
        </is>
      </c>
      <c r="B35" s="7" t="n"/>
      <c r="C35" s="7" t="n"/>
    </row>
    <row r="36">
      <c r="A36" s="8" t="inlineStr">
        <is>
          <t>Turnover to declare, VAT inclusive</t>
        </is>
      </c>
      <c r="B36" s="11">
        <f>$B$8</f>
        <v/>
      </c>
      <c r="C36" s="10" t="inlineStr">
        <is>
          <t>Net order value, not the deposit. This is the number the VAT threshold is measured on.</t>
        </is>
      </c>
    </row>
    <row r="37">
      <c r="A37" s="8" t="inlineStr">
        <is>
          <t xml:space="preserve">  of which VAT</t>
        </is>
      </c>
      <c r="B37" s="11">
        <f>IFERROR($B$8*0.2/1.2,"")</f>
        <v/>
      </c>
      <c r="C37" s="10" t="inlineStr">
        <is>
          <t>At 20%. Nil if you are not registered.</t>
        </is>
      </c>
    </row>
    <row r="38">
      <c r="A38" s="8" t="inlineStr">
        <is>
          <t>Turnover excluding VAT</t>
        </is>
      </c>
      <c r="B38" s="11">
        <f>IFERROR($B$8/1.2,"")</f>
        <v/>
      </c>
    </row>
    <row r="39">
      <c r="A39" s="8" t="inlineStr">
        <is>
          <t>eBay fees after reclaiming their VAT</t>
        </is>
      </c>
      <c r="B39" s="11">
        <f>IFERROR($B$16/1.2,"")</f>
        <v/>
      </c>
      <c r="C39" s="10" t="inlineStr">
        <is>
          <t>The figure that belongs in your profit and loss account.</t>
        </is>
      </c>
    </row>
    <row r="40">
      <c r="A40" s="8" t="inlineStr">
        <is>
          <t>Fees as a share of net order value</t>
        </is>
      </c>
      <c r="B40" s="15">
        <f>IFERROR($B$16/$B$8,"")</f>
        <v/>
      </c>
    </row>
    <row r="42">
      <c r="A42" s="16" t="inlineStr">
        <is>
          <t>Every yellow cell above comes off the eBay transaction report for the month. The bank figure comes off the bank.</t>
        </is>
      </c>
    </row>
  </sheetData>
  <conditionalFormatting sqref="B32">
    <cfRule type="cellIs" priority="1" operator="notEqual" dxfId="0">
      <formula>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5"/>
  <sheetViews>
    <sheetView showGridLines="0" workbookViewId="0">
      <selection activeCell="A1" sqref="A1"/>
    </sheetView>
  </sheetViews>
  <sheetFormatPr baseColWidth="8" defaultRowHeight="15"/>
  <cols>
    <col width="40" customWidth="1" min="1" max="1"/>
    <col width="14" customWidth="1" min="2" max="2"/>
    <col width="14" customWidth="1" min="3" max="3"/>
    <col width="50" customWidth="1" min="4" max="4"/>
  </cols>
  <sheetData>
    <row r="1">
      <c r="A1" s="1" t="inlineStr">
        <is>
          <t>ZAZEN TAX</t>
        </is>
      </c>
    </row>
    <row r="2">
      <c r="A2" s="2" t="inlineStr">
        <is>
          <t>The same month as double entry</t>
        </is>
      </c>
    </row>
    <row r="3">
      <c r="A3" s="3" t="inlineStr">
        <is>
          <t>Everything here is pulled from the Reconciliation sheet. There is nothing to type.</t>
        </is>
      </c>
    </row>
    <row r="5" ht="20" customHeight="1">
      <c r="A5" s="6" t="inlineStr">
        <is>
          <t>Account</t>
        </is>
      </c>
      <c r="B5" s="6" t="inlineStr">
        <is>
          <t>Debit</t>
        </is>
      </c>
      <c r="C5" s="6" t="inlineStr">
        <is>
          <t>Credit</t>
        </is>
      </c>
      <c r="D5" s="6" t="inlineStr">
        <is>
          <t>Why</t>
        </is>
      </c>
    </row>
    <row r="6">
      <c r="A6" s="17" t="inlineStr">
        <is>
          <t>Bank</t>
        </is>
      </c>
      <c r="B6" s="18">
        <f>Reconciliation!$B$31</f>
        <v/>
      </c>
      <c r="C6" s="18" t="n"/>
      <c r="D6" s="10" t="inlineStr">
        <is>
          <t>What actually cleared.</t>
        </is>
      </c>
    </row>
    <row r="7">
      <c r="A7" s="17" t="inlineStr">
        <is>
          <t>eBay fees</t>
        </is>
      </c>
      <c r="B7" s="18">
        <f>IFERROR(Reconciliation!$B$16/1.2,0)</f>
        <v/>
      </c>
      <c r="C7" s="18" t="n"/>
      <c r="D7" s="10" t="inlineStr">
        <is>
          <t>Net of the VAT you reclaim on them.</t>
        </is>
      </c>
    </row>
    <row r="8">
      <c r="A8" s="17" t="inlineStr">
        <is>
          <t>VAT reclaimable on fees</t>
        </is>
      </c>
      <c r="B8" s="18">
        <f>Reconciliation!$B$16-IFERROR(Reconciliation!$B$16/1.2,0)</f>
        <v/>
      </c>
      <c r="C8" s="18" t="n"/>
      <c r="D8" s="10" t="inlineStr">
        <is>
          <t>Input tax, recovered on the return.</t>
        </is>
      </c>
    </row>
    <row r="9">
      <c r="A9" s="17" t="inlineStr">
        <is>
          <t>Postage</t>
        </is>
      </c>
      <c r="B9" s="18">
        <f>Reconciliation!$B$19</f>
        <v/>
      </c>
      <c r="C9" s="18" t="n"/>
      <c r="D9" s="10" t="inlineStr">
        <is>
          <t>Labels bought through eBay.</t>
        </is>
      </c>
    </row>
    <row r="10">
      <c r="A10" s="17" t="inlineStr">
        <is>
          <t>Refunds and returns</t>
        </is>
      </c>
      <c r="B10" s="18">
        <f>Reconciliation!$B$7</f>
        <v/>
      </c>
      <c r="C10" s="18" t="n"/>
      <c r="D10" s="10" t="inlineStr">
        <is>
          <t>Contra revenue. It reduces sales rather than being a cost.</t>
        </is>
      </c>
    </row>
    <row r="11">
      <c r="A11" s="17" t="inlineStr">
        <is>
          <t>Payment disputes</t>
        </is>
      </c>
      <c r="B11" s="18">
        <f>Reconciliation!$B$20</f>
        <v/>
      </c>
      <c r="C11" s="18" t="n"/>
      <c r="D11" s="10" t="inlineStr"/>
    </row>
    <row r="12">
      <c r="A12" s="17" t="inlineStr">
        <is>
          <t>Charity donations paid over</t>
        </is>
      </c>
      <c r="B12" s="18">
        <f>Reconciliation!$B$21</f>
        <v/>
      </c>
      <c r="C12" s="18" t="n"/>
      <c r="D12" s="10" t="inlineStr">
        <is>
          <t>Collected from the buyer and passed on.</t>
        </is>
      </c>
    </row>
    <row r="13">
      <c r="A13" s="17" t="inlineStr">
        <is>
          <t>Funds on hold, an asset</t>
        </is>
      </c>
      <c r="B13" s="18">
        <f>Reconciliation!$B$24-Reconciliation!$B$25</f>
        <v/>
      </c>
      <c r="C13" s="18" t="n"/>
      <c r="D13" s="10" t="inlineStr">
        <is>
          <t>Held less released. Still yours, not yet available.</t>
        </is>
      </c>
    </row>
    <row r="14">
      <c r="A14" s="17" t="inlineStr">
        <is>
          <t>Funds in transit, an asset</t>
        </is>
      </c>
      <c r="B14" s="18">
        <f>Reconciliation!$B$26-Reconciliation!$B$27</f>
        <v/>
      </c>
      <c r="C14" s="18" t="n"/>
      <c r="D14" s="10" t="inlineStr">
        <is>
          <t>Captured but not yet paid out, less last month's tail.</t>
        </is>
      </c>
    </row>
    <row r="15">
      <c r="A15" s="17" t="inlineStr">
        <is>
          <t>Suspense, the unexplained difference</t>
        </is>
      </c>
      <c r="B15" s="18">
        <f>Reconciliation!$B$30-Reconciliation!$B$31</f>
        <v/>
      </c>
      <c r="C15" s="18" t="n"/>
      <c r="D15" s="10" t="inlineStr">
        <is>
          <t>Zero when the month ties. Anything else lives here, visibly, until it is found.</t>
        </is>
      </c>
    </row>
    <row r="17">
      <c r="A17" s="17" t="inlineStr">
        <is>
          <t>Sales, VAT exclusive</t>
        </is>
      </c>
      <c r="B17" s="18" t="n"/>
      <c r="C17" s="18">
        <f>IFERROR(Reconciliation!$B$6/1.2,0)</f>
        <v/>
      </c>
      <c r="D17" s="10" t="inlineStr">
        <is>
          <t>Everything the buyers paid, before refunds, without the VAT.</t>
        </is>
      </c>
    </row>
    <row r="18">
      <c r="A18" s="17" t="inlineStr">
        <is>
          <t>VAT on sales</t>
        </is>
      </c>
      <c r="B18" s="18" t="n"/>
      <c r="C18" s="18">
        <f>Reconciliation!$B$6-IFERROR(Reconciliation!$B$6/1.2,0)</f>
        <v/>
      </c>
      <c r="D18" s="10" t="inlineStr">
        <is>
          <t>Output tax, owed on the return.</t>
        </is>
      </c>
    </row>
    <row r="20">
      <c r="A20" s="8" t="inlineStr">
        <is>
          <t>Total debits</t>
        </is>
      </c>
      <c r="B20" s="11">
        <f>SUM($B$6:$B$15)</f>
        <v/>
      </c>
    </row>
    <row r="21">
      <c r="A21" s="8" t="inlineStr">
        <is>
          <t>Total credits</t>
        </is>
      </c>
      <c r="B21" s="11">
        <f>SUM($C$17:$C$18)</f>
        <v/>
      </c>
    </row>
    <row r="22">
      <c r="A22" s="12" t="inlineStr">
        <is>
          <t>Balance check</t>
        </is>
      </c>
      <c r="B22" s="13">
        <f>$B$20-$B$21</f>
        <v/>
      </c>
    </row>
    <row r="23">
      <c r="A23" s="8" t="inlineStr">
        <is>
          <t>Verdict</t>
        </is>
      </c>
      <c r="B23" s="14">
        <f>IF(ROUND($B$22,2)=0,"Balanced","Out of balance: check the Reconciliation sheet")</f>
        <v/>
      </c>
    </row>
    <row r="25">
      <c r="A25" s="16" t="inlineStr">
        <is>
          <t>Debits and credits both come to the item value the buyers paid. That is a property of the bridge, not a coincidence, and it is why a typo on the other sheet shows up here.</t>
        </is>
      </c>
    </row>
  </sheetData>
  <mergeCells count="1">
    <mergeCell ref="A3:D3"/>
  </mergeCells>
  <conditionalFormatting sqref="B22">
    <cfRule type="cellIs" priority="1" operator="equal" dxfId="1">
      <formula>0</formula>
    </cfRule>
    <cfRule type="cellIs" priority="2" operator="notEqual" dxfId="2">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showGridLines="0" workbookViewId="0">
      <selection activeCell="A1" sqref="A1"/>
    </sheetView>
  </sheetViews>
  <sheetFormatPr baseColWidth="8" defaultRowHeight="15"/>
  <cols>
    <col width="14" customWidth="1" min="1" max="1"/>
    <col width="13" customWidth="1" min="2" max="2"/>
    <col width="14" customWidth="1" min="3" max="3"/>
    <col width="14" customWidth="1" min="4" max="4"/>
  </cols>
  <sheetData>
    <row r="1">
      <c r="A1" s="1" t="inlineStr">
        <is>
          <t>ZAZEN TAX</t>
        </is>
      </c>
    </row>
    <row r="2">
      <c r="A2" s="2" t="inlineStr">
        <is>
          <t>Every payout in the month</t>
        </is>
      </c>
    </row>
    <row r="3">
      <c r="A3" s="3" t="inlineStr">
        <is>
          <t>eBay pays business sellers daily, weekly, fortnightly or monthly. Weekly lands on a Tuesday.</t>
        </is>
      </c>
    </row>
    <row r="7" ht="28" customHeight="1">
      <c r="A7" s="19" t="inlineStr">
        <is>
          <t>Payout date</t>
        </is>
      </c>
      <c r="B7" s="19" t="inlineStr">
        <is>
          <t>Amount</t>
        </is>
      </c>
      <c r="C7" s="19" t="inlineStr">
        <is>
          <t>Cleared the bank</t>
        </is>
      </c>
      <c r="D7" s="19" t="inlineStr">
        <is>
          <t>Running total</t>
        </is>
      </c>
    </row>
    <row r="8">
      <c r="A8" s="20" t="n">
        <v>46175</v>
      </c>
      <c r="B8" s="21" t="n">
        <v>5412.3</v>
      </c>
      <c r="C8" s="20" t="n"/>
      <c r="D8" s="18">
        <f>SUM($B$8:$B8)</f>
        <v/>
      </c>
    </row>
    <row r="9">
      <c r="A9" s="20" t="n">
        <v>46182</v>
      </c>
      <c r="B9" s="21" t="n">
        <v>5088.44</v>
      </c>
      <c r="C9" s="20" t="n"/>
      <c r="D9" s="18">
        <f>SUM($B$8:$B9)</f>
        <v/>
      </c>
    </row>
    <row r="10">
      <c r="A10" s="20" t="n">
        <v>46189</v>
      </c>
      <c r="B10" s="21" t="n">
        <v>5730.16</v>
      </c>
      <c r="C10" s="20" t="n"/>
      <c r="D10" s="18">
        <f>SUM($B$8:$B10)</f>
        <v/>
      </c>
    </row>
    <row r="11">
      <c r="A11" s="20" t="n">
        <v>46196</v>
      </c>
      <c r="B11" s="21" t="n">
        <v>5201.75</v>
      </c>
      <c r="C11" s="20" t="n"/>
      <c r="D11" s="18">
        <f>SUM($B$8:$B11)</f>
        <v/>
      </c>
    </row>
    <row r="12">
      <c r="A12" s="20" t="n">
        <v>46203</v>
      </c>
      <c r="B12" s="21" t="n">
        <v>5164.53</v>
      </c>
      <c r="C12" s="20" t="n"/>
      <c r="D12" s="18">
        <f>SUM($B$8:$B12)</f>
        <v/>
      </c>
    </row>
    <row r="14">
      <c r="A14" s="8" t="inlineStr">
        <is>
          <t>Payouts in the period</t>
        </is>
      </c>
      <c r="B14" s="22">
        <f>COUNT($B$8:$B$12)</f>
        <v/>
      </c>
    </row>
    <row r="15">
      <c r="A15" s="8" t="inlineStr">
        <is>
          <t>Total paid out</t>
        </is>
      </c>
      <c r="B15" s="11">
        <f>SUM($B$8:$B$12)</f>
        <v/>
      </c>
    </row>
    <row r="16">
      <c r="A16" s="8" t="inlineStr">
        <is>
          <t>Average payout</t>
        </is>
      </c>
      <c r="B16" s="11">
        <f>IFERROR(SUM($B$8:$B$12)/COUNT($B$8:$B$12),"")</f>
        <v/>
      </c>
    </row>
    <row r="17">
      <c r="A17" s="12" t="inlineStr">
        <is>
          <t>Against the Reconciliation sheet</t>
        </is>
      </c>
      <c r="B17" s="13">
        <f>$B$15-Reconciliation!$B$31</f>
        <v/>
      </c>
      <c r="C17" s="10" t="inlineStr">
        <is>
          <t>Zero when the payouts you logged are the deposits you told the bridge about. The two are typed separately on purpose, so a mistype in either one shows up here.</t>
        </is>
      </c>
    </row>
    <row r="19">
      <c r="A19" s="16" t="inlineStr">
        <is>
          <t>The third column is the date it reached the bank, which is not the payout date. A payout initiated on a Tuesday typically posts one to three days later, and that gap is the commonest reason a month will not tie.</t>
        </is>
      </c>
    </row>
  </sheetData>
  <mergeCells count="1">
    <mergeCell ref="A3:D3"/>
  </mergeCells>
  <conditionalFormatting sqref="B17">
    <cfRule type="cellIs" priority="1" operator="equal" dxfId="1">
      <formula>0</formula>
    </cfRule>
    <cfRule type="cellIs" priority="2" operator="notEqual" dxfId="2">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2026-08-09T15:28:14Z</dcterms:created>
  <dcterms:modified xmlns:dcterms="http://purl.org/dc/terms/" xmlns:xsi="http://www.w3.org/2001/XMLSchema-instance" xsi:type="dcterms:W3CDTF">2026-08-09T15:28:14Z</dcterms:modified>
</cp:coreProperties>
</file>